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-litvinenko\Document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9" i="1" l="1"/>
  <c r="L89" i="1"/>
  <c r="K89" i="1"/>
  <c r="J89" i="1"/>
  <c r="I89" i="1"/>
  <c r="H89" i="1"/>
  <c r="G89" i="1"/>
  <c r="F89" i="1"/>
  <c r="E89" i="1"/>
  <c r="D89" i="1"/>
  <c r="F87" i="1"/>
  <c r="G87" i="1"/>
  <c r="H87" i="1"/>
  <c r="I87" i="1"/>
  <c r="J87" i="1"/>
  <c r="K87" i="1"/>
  <c r="L87" i="1"/>
  <c r="E87" i="1"/>
  <c r="D87" i="1"/>
  <c r="F85" i="1"/>
  <c r="G85" i="1"/>
  <c r="H85" i="1"/>
  <c r="I85" i="1"/>
  <c r="J85" i="1"/>
  <c r="K85" i="1"/>
  <c r="L85" i="1"/>
  <c r="E85" i="1"/>
  <c r="D85" i="1"/>
  <c r="F77" i="1"/>
  <c r="G77" i="1"/>
  <c r="H77" i="1"/>
  <c r="I77" i="1"/>
  <c r="J77" i="1"/>
  <c r="K77" i="1"/>
  <c r="L77" i="1"/>
  <c r="E77" i="1"/>
  <c r="D77" i="1"/>
  <c r="F75" i="1"/>
  <c r="G75" i="1"/>
  <c r="H75" i="1"/>
  <c r="I75" i="1"/>
  <c r="J75" i="1"/>
  <c r="K75" i="1"/>
  <c r="L75" i="1"/>
  <c r="E75" i="1"/>
  <c r="D75" i="1"/>
  <c r="F33" i="1"/>
  <c r="G33" i="1"/>
  <c r="H33" i="1"/>
  <c r="I33" i="1"/>
  <c r="J33" i="1"/>
  <c r="K33" i="1"/>
  <c r="L33" i="1"/>
  <c r="E33" i="1"/>
  <c r="D33" i="1"/>
  <c r="F73" i="1"/>
  <c r="G73" i="1"/>
  <c r="H73" i="1"/>
  <c r="I73" i="1"/>
  <c r="J73" i="1"/>
  <c r="K73" i="1"/>
  <c r="L73" i="1"/>
  <c r="E73" i="1"/>
  <c r="D73" i="1"/>
  <c r="M65" i="1"/>
  <c r="L65" i="1"/>
  <c r="K65" i="1"/>
  <c r="J65" i="1"/>
  <c r="I65" i="1"/>
  <c r="H65" i="1"/>
  <c r="G65" i="1"/>
  <c r="F65" i="1"/>
  <c r="E65" i="1"/>
  <c r="D65" i="1"/>
  <c r="F63" i="1"/>
  <c r="G63" i="1"/>
  <c r="H63" i="1"/>
  <c r="I63" i="1"/>
  <c r="J63" i="1"/>
  <c r="K63" i="1"/>
  <c r="L63" i="1"/>
  <c r="E63" i="1"/>
  <c r="D63" i="1"/>
  <c r="F61" i="1"/>
  <c r="G61" i="1"/>
  <c r="H61" i="1"/>
  <c r="I61" i="1"/>
  <c r="J61" i="1"/>
  <c r="K61" i="1"/>
  <c r="L61" i="1"/>
  <c r="E61" i="1"/>
  <c r="D61" i="1"/>
  <c r="M81" i="1"/>
  <c r="L81" i="1"/>
  <c r="K81" i="1"/>
  <c r="J81" i="1"/>
  <c r="I81" i="1"/>
  <c r="H81" i="1"/>
  <c r="G81" i="1"/>
  <c r="F81" i="1"/>
  <c r="E81" i="1"/>
  <c r="D81" i="1"/>
  <c r="F59" i="1"/>
  <c r="G59" i="1"/>
  <c r="H59" i="1"/>
  <c r="I59" i="1"/>
  <c r="J59" i="1"/>
  <c r="K59" i="1"/>
  <c r="L59" i="1"/>
  <c r="E59" i="1"/>
  <c r="D59" i="1"/>
  <c r="F57" i="1"/>
  <c r="G57" i="1"/>
  <c r="H57" i="1"/>
  <c r="I57" i="1"/>
  <c r="J57" i="1"/>
  <c r="K57" i="1"/>
  <c r="L57" i="1"/>
  <c r="E57" i="1"/>
  <c r="D57" i="1"/>
  <c r="F53" i="1"/>
  <c r="G53" i="1"/>
  <c r="H53" i="1"/>
  <c r="I53" i="1"/>
  <c r="J53" i="1"/>
  <c r="K53" i="1"/>
  <c r="L53" i="1"/>
  <c r="E53" i="1"/>
  <c r="D53" i="1"/>
  <c r="F47" i="1"/>
  <c r="G47" i="1"/>
  <c r="H47" i="1"/>
  <c r="I47" i="1"/>
  <c r="J47" i="1"/>
  <c r="K47" i="1"/>
  <c r="L47" i="1"/>
  <c r="E47" i="1"/>
  <c r="D47" i="1"/>
  <c r="F45" i="1"/>
  <c r="G45" i="1"/>
  <c r="H45" i="1"/>
  <c r="I45" i="1"/>
  <c r="J45" i="1"/>
  <c r="K45" i="1"/>
  <c r="L45" i="1"/>
  <c r="E45" i="1"/>
  <c r="D45" i="1"/>
  <c r="F29" i="1"/>
  <c r="G29" i="1"/>
  <c r="H29" i="1"/>
  <c r="I29" i="1"/>
  <c r="J29" i="1"/>
  <c r="K29" i="1"/>
  <c r="L29" i="1"/>
  <c r="E29" i="1"/>
  <c r="D29" i="1"/>
  <c r="F27" i="1"/>
  <c r="G27" i="1"/>
  <c r="H27" i="1"/>
  <c r="I27" i="1"/>
  <c r="J27" i="1"/>
  <c r="K27" i="1"/>
  <c r="L27" i="1"/>
  <c r="E27" i="1"/>
  <c r="D27" i="1"/>
  <c r="F25" i="1"/>
  <c r="G25" i="1"/>
  <c r="H25" i="1"/>
  <c r="I25" i="1"/>
  <c r="J25" i="1"/>
  <c r="K25" i="1"/>
  <c r="L25" i="1"/>
  <c r="E25" i="1"/>
  <c r="D25" i="1"/>
  <c r="M79" i="1"/>
  <c r="L79" i="1"/>
  <c r="K79" i="1"/>
  <c r="J79" i="1"/>
  <c r="I79" i="1"/>
  <c r="H79" i="1"/>
  <c r="G79" i="1"/>
  <c r="F79" i="1"/>
  <c r="E79" i="1"/>
  <c r="D79" i="1"/>
  <c r="M71" i="1"/>
  <c r="L71" i="1"/>
  <c r="K71" i="1"/>
  <c r="J71" i="1"/>
  <c r="I71" i="1"/>
  <c r="H71" i="1"/>
  <c r="G71" i="1"/>
  <c r="F71" i="1"/>
  <c r="E71" i="1"/>
  <c r="D71" i="1"/>
  <c r="M51" i="1"/>
  <c r="L51" i="1"/>
  <c r="K51" i="1"/>
  <c r="J51" i="1"/>
  <c r="I51" i="1"/>
  <c r="H51" i="1"/>
  <c r="G51" i="1"/>
  <c r="F51" i="1"/>
  <c r="E51" i="1"/>
  <c r="D51" i="1"/>
  <c r="F23" i="1"/>
  <c r="G23" i="1"/>
  <c r="H23" i="1"/>
  <c r="I23" i="1"/>
  <c r="J23" i="1"/>
  <c r="K23" i="1"/>
  <c r="L23" i="1"/>
  <c r="E23" i="1"/>
  <c r="D23" i="1"/>
  <c r="M67" i="1"/>
  <c r="L67" i="1"/>
  <c r="K67" i="1"/>
  <c r="J67" i="1"/>
  <c r="I67" i="1"/>
  <c r="H67" i="1"/>
  <c r="G67" i="1"/>
  <c r="F67" i="1"/>
  <c r="E67" i="1"/>
  <c r="D67" i="1"/>
  <c r="F21" i="1"/>
  <c r="G21" i="1"/>
  <c r="H21" i="1"/>
  <c r="I21" i="1"/>
  <c r="J21" i="1"/>
  <c r="K21" i="1"/>
  <c r="L21" i="1"/>
  <c r="E21" i="1"/>
  <c r="D21" i="1"/>
  <c r="M31" i="1"/>
  <c r="L31" i="1"/>
  <c r="K31" i="1"/>
  <c r="J31" i="1"/>
  <c r="I31" i="1"/>
  <c r="H31" i="1"/>
  <c r="G31" i="1"/>
  <c r="F31" i="1"/>
  <c r="E31" i="1"/>
  <c r="D31" i="1"/>
  <c r="M69" i="1"/>
  <c r="L69" i="1"/>
  <c r="K69" i="1"/>
  <c r="J69" i="1"/>
  <c r="I69" i="1"/>
  <c r="H69" i="1"/>
  <c r="G69" i="1"/>
  <c r="F69" i="1"/>
  <c r="E69" i="1"/>
  <c r="D69" i="1"/>
  <c r="M49" i="1"/>
  <c r="L49" i="1"/>
  <c r="K49" i="1"/>
  <c r="J49" i="1"/>
  <c r="I49" i="1"/>
  <c r="H49" i="1"/>
  <c r="G49" i="1"/>
  <c r="F49" i="1"/>
  <c r="E49" i="1"/>
  <c r="D49" i="1"/>
  <c r="M43" i="1"/>
  <c r="L43" i="1"/>
  <c r="K43" i="1"/>
  <c r="J43" i="1"/>
  <c r="I43" i="1"/>
  <c r="H43" i="1"/>
  <c r="G43" i="1"/>
  <c r="F43" i="1"/>
  <c r="E43" i="1"/>
  <c r="D43" i="1"/>
  <c r="F41" i="1"/>
  <c r="G41" i="1"/>
  <c r="H41" i="1"/>
  <c r="I41" i="1"/>
  <c r="J41" i="1"/>
  <c r="K41" i="1"/>
  <c r="L41" i="1"/>
  <c r="E41" i="1"/>
  <c r="D41" i="1"/>
  <c r="F39" i="1"/>
  <c r="G39" i="1"/>
  <c r="H39" i="1"/>
  <c r="I39" i="1"/>
  <c r="J39" i="1"/>
  <c r="K39" i="1"/>
  <c r="L39" i="1"/>
  <c r="E39" i="1"/>
  <c r="D39" i="1"/>
  <c r="F37" i="1"/>
  <c r="G37" i="1"/>
  <c r="H37" i="1"/>
  <c r="I37" i="1"/>
  <c r="J37" i="1"/>
  <c r="K37" i="1"/>
  <c r="L37" i="1"/>
  <c r="E37" i="1"/>
  <c r="D37" i="1"/>
  <c r="F19" i="1"/>
  <c r="G19" i="1"/>
  <c r="H19" i="1"/>
  <c r="I19" i="1"/>
  <c r="J19" i="1"/>
  <c r="K19" i="1"/>
  <c r="L19" i="1"/>
  <c r="E19" i="1"/>
  <c r="D19" i="1"/>
  <c r="F17" i="1"/>
  <c r="G17" i="1"/>
  <c r="H17" i="1"/>
  <c r="I17" i="1"/>
  <c r="J17" i="1"/>
  <c r="K17" i="1"/>
  <c r="L17" i="1"/>
  <c r="E17" i="1"/>
  <c r="D17" i="1"/>
  <c r="M35" i="1"/>
  <c r="L35" i="1"/>
  <c r="K35" i="1"/>
  <c r="J35" i="1"/>
  <c r="I35" i="1"/>
  <c r="H35" i="1"/>
  <c r="G35" i="1"/>
  <c r="F35" i="1"/>
  <c r="E35" i="1"/>
  <c r="D35" i="1"/>
  <c r="M55" i="1"/>
  <c r="L55" i="1"/>
  <c r="K55" i="1"/>
  <c r="J55" i="1"/>
  <c r="I55" i="1"/>
  <c r="H55" i="1"/>
  <c r="G55" i="1"/>
  <c r="F55" i="1"/>
  <c r="E55" i="1"/>
  <c r="D55" i="1"/>
  <c r="M15" i="1"/>
  <c r="L15" i="1"/>
  <c r="K15" i="1"/>
  <c r="J15" i="1"/>
  <c r="I15" i="1"/>
  <c r="H15" i="1"/>
  <c r="G15" i="1"/>
  <c r="F15" i="1"/>
  <c r="E15" i="1"/>
  <c r="D15" i="1"/>
  <c r="M83" i="1"/>
  <c r="L83" i="1"/>
  <c r="K83" i="1"/>
  <c r="J83" i="1"/>
  <c r="I83" i="1"/>
  <c r="H83" i="1"/>
  <c r="G83" i="1"/>
  <c r="F83" i="1"/>
  <c r="E83" i="1"/>
  <c r="D83" i="1"/>
  <c r="M13" i="1"/>
  <c r="L13" i="1"/>
  <c r="K13" i="1"/>
  <c r="J13" i="1"/>
  <c r="I13" i="1"/>
  <c r="H13" i="1"/>
  <c r="G13" i="1"/>
  <c r="F13" i="1"/>
  <c r="E13" i="1"/>
  <c r="D13" i="1"/>
  <c r="M90" i="1"/>
  <c r="E90" i="1"/>
  <c r="F90" i="1"/>
  <c r="G90" i="1"/>
  <c r="H90" i="1"/>
  <c r="I90" i="1"/>
  <c r="J90" i="1"/>
  <c r="K90" i="1"/>
  <c r="L90" i="1"/>
  <c r="D90" i="1"/>
  <c r="M11" i="1"/>
  <c r="M17" i="1"/>
  <c r="M19" i="1"/>
  <c r="M21" i="1"/>
  <c r="M23" i="1"/>
  <c r="M25" i="1"/>
  <c r="M27" i="1"/>
  <c r="M29" i="1"/>
  <c r="M33" i="1"/>
  <c r="M37" i="1"/>
  <c r="M39" i="1"/>
  <c r="M41" i="1"/>
  <c r="M45" i="1"/>
  <c r="M47" i="1"/>
  <c r="M53" i="1"/>
  <c r="M57" i="1"/>
  <c r="M59" i="1"/>
  <c r="M61" i="1"/>
  <c r="M63" i="1"/>
  <c r="M73" i="1"/>
  <c r="M75" i="1"/>
  <c r="M77" i="1"/>
  <c r="M85" i="1"/>
  <c r="M87" i="1"/>
  <c r="F11" i="1"/>
  <c r="G11" i="1"/>
  <c r="H11" i="1"/>
  <c r="I11" i="1"/>
  <c r="J11" i="1"/>
  <c r="K11" i="1"/>
  <c r="L11" i="1"/>
  <c r="E11" i="1"/>
  <c r="D11" i="1"/>
  <c r="M9" i="1"/>
  <c r="F9" i="1"/>
  <c r="G9" i="1"/>
  <c r="H9" i="1"/>
  <c r="I9" i="1"/>
  <c r="J9" i="1"/>
  <c r="K9" i="1"/>
  <c r="L9" i="1"/>
  <c r="E9" i="1"/>
  <c r="D9" i="1"/>
  <c r="M7" i="1"/>
  <c r="F7" i="1"/>
  <c r="G7" i="1"/>
  <c r="H7" i="1"/>
  <c r="I7" i="1"/>
  <c r="J7" i="1"/>
  <c r="J91" i="1" s="1"/>
  <c r="K7" i="1"/>
  <c r="L7" i="1"/>
  <c r="E7" i="1"/>
  <c r="D7" i="1"/>
  <c r="M5" i="1"/>
  <c r="F5" i="1"/>
  <c r="G5" i="1"/>
  <c r="H5" i="1"/>
  <c r="I5" i="1"/>
  <c r="J5" i="1"/>
  <c r="K5" i="1"/>
  <c r="L5" i="1"/>
  <c r="E5" i="1"/>
  <c r="D5" i="1"/>
  <c r="C90" i="1"/>
  <c r="H91" i="1" l="1"/>
  <c r="K91" i="1"/>
  <c r="G91" i="1"/>
  <c r="F91" i="1"/>
  <c r="L91" i="1"/>
  <c r="M91" i="1"/>
  <c r="I91" i="1"/>
  <c r="E91" i="1"/>
  <c r="D91" i="1"/>
</calcChain>
</file>

<file path=xl/sharedStrings.xml><?xml version="1.0" encoding="utf-8"?>
<sst xmlns="http://schemas.openxmlformats.org/spreadsheetml/2006/main" count="162" uniqueCount="64">
  <si>
    <t>ЕНГ</t>
  </si>
  <si>
    <t>ЧГ</t>
  </si>
  <si>
    <t>МГ</t>
  </si>
  <si>
    <t>Задание 1 (макс. 1 балл)</t>
  </si>
  <si>
    <t>Задание 2 (макс. 2 балла)</t>
  </si>
  <si>
    <t>Задание 3 (макс. 2 балла)</t>
  </si>
  <si>
    <t>Задание 4 (макс. 2 балла)</t>
  </si>
  <si>
    <t>Задание 5 (макс. 2 балла)</t>
  </si>
  <si>
    <t>Задание 6 (макс. 2 балла)</t>
  </si>
  <si>
    <t>Задание 7 (макс. 2 балла)</t>
  </si>
  <si>
    <t>Задание 8 (макс. 2 балла)</t>
  </si>
  <si>
    <t>Задание 9 (макс. 2 балла)</t>
  </si>
  <si>
    <t>ср. балл</t>
  </si>
  <si>
    <t>Улан-Удэ</t>
  </si>
  <si>
    <t>МАОУ "Лингвистическая гимназия №3</t>
  </si>
  <si>
    <t>МАОУ "СОШ №21 Байкальская перспектива"</t>
  </si>
  <si>
    <t>МАОУ "СОШ №49"</t>
  </si>
  <si>
    <t>МАОУ Гимназия №14</t>
  </si>
  <si>
    <t>МАОУ Лицей №27</t>
  </si>
  <si>
    <t>МАОУ СОШ №1</t>
  </si>
  <si>
    <t>МАОУ СОШ №17</t>
  </si>
  <si>
    <t>МАОУ СОШ №18</t>
  </si>
  <si>
    <t>МАОУ СОШ №19</t>
  </si>
  <si>
    <t>МАОУ СОШ №20</t>
  </si>
  <si>
    <t>МАОУ СОШ №22</t>
  </si>
  <si>
    <t>ООШ №23</t>
  </si>
  <si>
    <t>МАОУ СОШ №25</t>
  </si>
  <si>
    <t>МАОУ СОШ №26</t>
  </si>
  <si>
    <t>МАОУ СОШ №31</t>
  </si>
  <si>
    <t>МАОУ СОШ №32</t>
  </si>
  <si>
    <t>МАОУ СОШ №35</t>
  </si>
  <si>
    <t>МАОУ СОШ №36</t>
  </si>
  <si>
    <t>МАОУ СОШ №37</t>
  </si>
  <si>
    <t>МАОУ СОШ №40</t>
  </si>
  <si>
    <t>МАОУ СОШ №41</t>
  </si>
  <si>
    <t>МАОУ СОШ №42</t>
  </si>
  <si>
    <t>МАОУ СОШ №47</t>
  </si>
  <si>
    <t>МАОУ СОШ №48</t>
  </si>
  <si>
    <t>МАОУ СОШ №5</t>
  </si>
  <si>
    <t>МАОУ СОШ №50</t>
  </si>
  <si>
    <t>СОШ №52</t>
  </si>
  <si>
    <t>МАОУ СОШ №55</t>
  </si>
  <si>
    <t>МАОУ СОШ №57</t>
  </si>
  <si>
    <t>МАОУ СОШ №60 социальной адаптации детей-инвалидов</t>
  </si>
  <si>
    <t>МАОУ СОШ №64</t>
  </si>
  <si>
    <t>МАОУ СОШ №9</t>
  </si>
  <si>
    <t>МАОУ СОШ№12</t>
  </si>
  <si>
    <t>МАОУ "СОШ №13</t>
  </si>
  <si>
    <t>МАОУ СОШ№38</t>
  </si>
  <si>
    <t>МАОУ СОШ№43</t>
  </si>
  <si>
    <t>МАОУ СОШ№63</t>
  </si>
  <si>
    <t>МАОУ ФМШ №56</t>
  </si>
  <si>
    <t>МБОУ ООШ №15</t>
  </si>
  <si>
    <t>МБОУ Российская гимназия №59</t>
  </si>
  <si>
    <t>МАОУ "СОШ №8</t>
  </si>
  <si>
    <t>СОШ №46</t>
  </si>
  <si>
    <t>СОШ №54</t>
  </si>
  <si>
    <t>Итого:</t>
  </si>
  <si>
    <t>Средний балл</t>
  </si>
  <si>
    <t>Уровень сложности</t>
  </si>
  <si>
    <t>повыш</t>
  </si>
  <si>
    <t>высокий</t>
  </si>
  <si>
    <t>базовый</t>
  </si>
  <si>
    <t>РБ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</si>
</sst>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464646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46464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2"/>
    </xf>
    <xf numFmtId="0" fontId="0" fillId="0" borderId="0" xfId="0" applyFill="1"/>
    <xf numFmtId="0" fontId="6" fillId="0" borderId="0" xfId="0" applyFont="1" applyFill="1" applyBorder="1" applyAlignment="1">
      <alignment horizontal="left" vertical="center" indent="2"/>
    </xf>
    <xf numFmtId="2" fontId="0" fillId="0" borderId="0" xfId="0" applyNumberFormat="1" applyFill="1" applyBorder="1"/>
    <xf numFmtId="0" fontId="2" fillId="0" borderId="0" xfId="0" applyFont="1" applyFill="1" applyBorder="1" applyAlignme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/>
    <xf numFmtId="0" fontId="7" fillId="0" borderId="0" xfId="0" applyFont="1" applyFill="1"/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4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0" fillId="0" borderId="1" xfId="0" applyFont="1" applyFill="1" applyBorder="1" applyAlignment="1">
      <alignment horizontal="left" vertical="center" indent="2"/>
    </xf>
    <xf numFmtId="0" fontId="10" fillId="0" borderId="1" xfId="0" applyFont="1" applyFill="1" applyBorder="1" applyAlignment="1">
      <alignment horizontal="center"/>
    </xf>
    <xf numFmtId="2" fontId="10" fillId="0" borderId="1" xfId="0" applyNumberFormat="1" applyFont="1" applyFill="1" applyBorder="1"/>
    <xf numFmtId="0" fontId="10" fillId="0" borderId="1" xfId="0" applyFont="1" applyFill="1" applyBorder="1"/>
    <xf numFmtId="1" fontId="10" fillId="0" borderId="1" xfId="0" applyNumberFormat="1" applyFont="1" applyFill="1" applyBorder="1"/>
    <xf numFmtId="2" fontId="10" fillId="0" borderId="0" xfId="0" applyNumberFormat="1" applyFont="1" applyFill="1" applyBorder="1"/>
    <xf numFmtId="0" fontId="1" fillId="0" borderId="2" xfId="0" applyFont="1" applyFill="1" applyBorder="1"/>
    <xf numFmtId="0" fontId="5" fillId="0" borderId="2" xfId="0" applyFont="1" applyFill="1" applyBorder="1" applyAlignment="1">
      <alignment horizontal="left" vertical="center" indent="2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3" fillId="0" borderId="12" xfId="0" applyFont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top"/>
    </xf>
    <xf numFmtId="0" fontId="3" fillId="0" borderId="19" xfId="0" applyFont="1" applyBorder="1"/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2" xfId="0" applyFont="1" applyFill="1" applyBorder="1"/>
    <xf numFmtId="0" fontId="10" fillId="3" borderId="20" xfId="0" applyFont="1" applyFill="1" applyBorder="1"/>
    <xf numFmtId="0" fontId="10" fillId="3" borderId="21" xfId="0" applyFont="1" applyFill="1" applyBorder="1"/>
    <xf numFmtId="0" fontId="10" fillId="3" borderId="22" xfId="0" applyFont="1" applyFill="1" applyBorder="1"/>
    <xf numFmtId="0" fontId="10" fillId="4" borderId="20" xfId="0" applyFont="1" applyFill="1" applyBorder="1"/>
    <xf numFmtId="0" fontId="10" fillId="4" borderId="21" xfId="0" applyFont="1" applyFill="1" applyBorder="1"/>
    <xf numFmtId="0" fontId="10" fillId="4" borderId="22" xfId="0" applyFont="1" applyFill="1" applyBorder="1"/>
    <xf numFmtId="2" fontId="10" fillId="2" borderId="17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2" borderId="18" xfId="0" applyNumberFormat="1" applyFont="1" applyFill="1" applyBorder="1" applyAlignment="1">
      <alignment horizontal="center"/>
    </xf>
    <xf numFmtId="2" fontId="10" fillId="3" borderId="17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2" fontId="10" fillId="4" borderId="17" xfId="0" applyNumberFormat="1" applyFont="1" applyFill="1" applyBorder="1" applyAlignment="1">
      <alignment horizontal="center"/>
    </xf>
    <xf numFmtId="2" fontId="10" fillId="4" borderId="3" xfId="0" applyNumberFormat="1" applyFont="1" applyFill="1" applyBorder="1" applyAlignment="1">
      <alignment horizontal="center"/>
    </xf>
    <xf numFmtId="2" fontId="10" fillId="4" borderId="18" xfId="0" applyNumberFormat="1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1"/>
  <sheetViews>
    <sheetView tabSelected="1" zoomScale="85" zoomScaleNormal="85" workbookViewId="0">
      <selection activeCell="H95" sqref="H95"/>
    </sheetView>
  </sheetViews>
  <sheetFormatPr defaultRowHeight="15" x14ac:dyDescent="0.25"/>
  <cols>
    <col min="1" max="1" width="18" customWidth="1"/>
    <col min="2" max="2" width="41.42578125" customWidth="1"/>
    <col min="3" max="3" width="11.42578125" customWidth="1"/>
    <col min="4" max="4" width="11.42578125" style="4" customWidth="1"/>
    <col min="5" max="12" width="11.42578125" customWidth="1"/>
    <col min="13" max="13" width="9.28515625" bestFit="1" customWidth="1"/>
  </cols>
  <sheetData>
    <row r="1" spans="1:14" s="8" customFormat="1" x14ac:dyDescent="0.25">
      <c r="A1" s="15"/>
      <c r="B1" s="15"/>
      <c r="C1" s="15"/>
      <c r="D1" s="16" t="s">
        <v>0</v>
      </c>
      <c r="E1" s="16" t="s">
        <v>1</v>
      </c>
      <c r="F1" s="16" t="s">
        <v>1</v>
      </c>
      <c r="G1" s="16" t="s">
        <v>2</v>
      </c>
      <c r="H1" s="16" t="s">
        <v>0</v>
      </c>
      <c r="I1" s="16" t="s">
        <v>2</v>
      </c>
      <c r="J1" s="16" t="s">
        <v>2</v>
      </c>
      <c r="K1" s="16" t="s">
        <v>0</v>
      </c>
      <c r="L1" s="16" t="s">
        <v>1</v>
      </c>
      <c r="M1" s="15"/>
    </row>
    <row r="2" spans="1:14" s="8" customFormat="1" x14ac:dyDescent="0.25">
      <c r="A2" s="15"/>
      <c r="B2" s="15"/>
      <c r="C2" s="15"/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5"/>
    </row>
    <row r="3" spans="1:14" s="8" customFormat="1" ht="24" customHeight="1" x14ac:dyDescent="0.25">
      <c r="A3" s="15"/>
      <c r="B3" s="15"/>
      <c r="C3" s="18">
        <v>2024</v>
      </c>
      <c r="D3" s="17"/>
      <c r="E3" s="17"/>
      <c r="F3" s="17"/>
      <c r="G3" s="17"/>
      <c r="H3" s="17"/>
      <c r="I3" s="17"/>
      <c r="J3" s="17"/>
      <c r="K3" s="17"/>
      <c r="L3" s="17"/>
      <c r="M3" s="15" t="s">
        <v>12</v>
      </c>
    </row>
    <row r="4" spans="1:14" s="12" customFormat="1" ht="15.75" x14ac:dyDescent="0.25">
      <c r="A4" s="3"/>
      <c r="B4" s="3" t="s">
        <v>14</v>
      </c>
      <c r="C4" s="19">
        <v>30</v>
      </c>
      <c r="D4" s="20">
        <v>24</v>
      </c>
      <c r="E4" s="20">
        <v>45</v>
      </c>
      <c r="F4" s="20">
        <v>23</v>
      </c>
      <c r="G4" s="20">
        <v>27</v>
      </c>
      <c r="H4" s="20">
        <v>44</v>
      </c>
      <c r="I4" s="20">
        <v>18</v>
      </c>
      <c r="J4" s="20">
        <v>35</v>
      </c>
      <c r="K4" s="20">
        <v>33</v>
      </c>
      <c r="L4" s="20">
        <v>29</v>
      </c>
      <c r="M4" s="20">
        <v>278</v>
      </c>
    </row>
    <row r="5" spans="1:14" s="13" customFormat="1" ht="15.75" x14ac:dyDescent="0.25">
      <c r="A5" s="21"/>
      <c r="B5" s="21"/>
      <c r="C5" s="22"/>
      <c r="D5" s="23">
        <f>D4/C4*100</f>
        <v>80</v>
      </c>
      <c r="E5" s="23">
        <f>E4/60*100</f>
        <v>75</v>
      </c>
      <c r="F5" s="23">
        <f t="shared" ref="F5:L5" si="0">F4/60*100</f>
        <v>38.333333333333336</v>
      </c>
      <c r="G5" s="23">
        <f t="shared" si="0"/>
        <v>45</v>
      </c>
      <c r="H5" s="23">
        <f t="shared" si="0"/>
        <v>73.333333333333329</v>
      </c>
      <c r="I5" s="23">
        <f t="shared" si="0"/>
        <v>30</v>
      </c>
      <c r="J5" s="23">
        <f t="shared" si="0"/>
        <v>58.333333333333336</v>
      </c>
      <c r="K5" s="23">
        <f t="shared" si="0"/>
        <v>55.000000000000007</v>
      </c>
      <c r="L5" s="23">
        <f t="shared" si="0"/>
        <v>48.333333333333336</v>
      </c>
      <c r="M5" s="23">
        <f>M4/C4</f>
        <v>9.2666666666666675</v>
      </c>
    </row>
    <row r="6" spans="1:14" s="12" customFormat="1" ht="15.75" x14ac:dyDescent="0.25">
      <c r="A6" s="3" t="s">
        <v>13</v>
      </c>
      <c r="B6" s="3" t="s">
        <v>15</v>
      </c>
      <c r="C6" s="19">
        <v>17</v>
      </c>
      <c r="D6" s="20">
        <v>10</v>
      </c>
      <c r="E6" s="20">
        <v>24</v>
      </c>
      <c r="F6" s="20">
        <v>7</v>
      </c>
      <c r="G6" s="20">
        <v>14</v>
      </c>
      <c r="H6" s="20">
        <v>25</v>
      </c>
      <c r="I6" s="20">
        <v>3</v>
      </c>
      <c r="J6" s="20">
        <v>18</v>
      </c>
      <c r="K6" s="20">
        <v>13</v>
      </c>
      <c r="L6" s="20">
        <v>28</v>
      </c>
      <c r="M6" s="20">
        <v>142</v>
      </c>
    </row>
    <row r="7" spans="1:14" s="13" customFormat="1" ht="15.75" x14ac:dyDescent="0.25">
      <c r="A7" s="21"/>
      <c r="B7" s="21"/>
      <c r="C7" s="22"/>
      <c r="D7" s="23">
        <f>D6/C6*100</f>
        <v>58.82352941176471</v>
      </c>
      <c r="E7" s="23">
        <f>E6/34*100</f>
        <v>70.588235294117652</v>
      </c>
      <c r="F7" s="23">
        <f t="shared" ref="F7:L7" si="1">F6/34*100</f>
        <v>20.588235294117645</v>
      </c>
      <c r="G7" s="23">
        <f t="shared" si="1"/>
        <v>41.17647058823529</v>
      </c>
      <c r="H7" s="23">
        <f t="shared" si="1"/>
        <v>73.529411764705884</v>
      </c>
      <c r="I7" s="23">
        <f t="shared" si="1"/>
        <v>8.8235294117647065</v>
      </c>
      <c r="J7" s="23">
        <f t="shared" si="1"/>
        <v>52.941176470588239</v>
      </c>
      <c r="K7" s="23">
        <f t="shared" si="1"/>
        <v>38.235294117647058</v>
      </c>
      <c r="L7" s="23">
        <f t="shared" si="1"/>
        <v>82.35294117647058</v>
      </c>
      <c r="M7" s="23">
        <f>M6/C6</f>
        <v>8.3529411764705888</v>
      </c>
    </row>
    <row r="8" spans="1:14" s="12" customFormat="1" ht="15.75" x14ac:dyDescent="0.25">
      <c r="A8" s="3" t="s">
        <v>13</v>
      </c>
      <c r="B8" s="3" t="s">
        <v>16</v>
      </c>
      <c r="C8" s="19">
        <v>45</v>
      </c>
      <c r="D8" s="20">
        <v>26</v>
      </c>
      <c r="E8" s="20">
        <v>56</v>
      </c>
      <c r="F8" s="20">
        <v>48</v>
      </c>
      <c r="G8" s="20">
        <v>39</v>
      </c>
      <c r="H8" s="20">
        <v>72</v>
      </c>
      <c r="I8" s="20">
        <v>14</v>
      </c>
      <c r="J8" s="20">
        <v>41</v>
      </c>
      <c r="K8" s="20">
        <v>44</v>
      </c>
      <c r="L8" s="20">
        <v>39</v>
      </c>
      <c r="M8" s="20">
        <v>379</v>
      </c>
    </row>
    <row r="9" spans="1:14" s="13" customFormat="1" ht="15.75" x14ac:dyDescent="0.25">
      <c r="A9" s="21"/>
      <c r="B9" s="21"/>
      <c r="C9" s="22"/>
      <c r="D9" s="23">
        <f>D8/C8*100</f>
        <v>57.777777777777771</v>
      </c>
      <c r="E9" s="23">
        <f>E8/90*100</f>
        <v>62.222222222222221</v>
      </c>
      <c r="F9" s="23">
        <f t="shared" ref="F9:L9" si="2">F8/90*100</f>
        <v>53.333333333333336</v>
      </c>
      <c r="G9" s="23">
        <f t="shared" si="2"/>
        <v>43.333333333333336</v>
      </c>
      <c r="H9" s="23">
        <f t="shared" si="2"/>
        <v>80</v>
      </c>
      <c r="I9" s="23">
        <f t="shared" si="2"/>
        <v>15.555555555555555</v>
      </c>
      <c r="J9" s="23">
        <f t="shared" si="2"/>
        <v>45.555555555555557</v>
      </c>
      <c r="K9" s="23">
        <f t="shared" si="2"/>
        <v>48.888888888888886</v>
      </c>
      <c r="L9" s="23">
        <f t="shared" si="2"/>
        <v>43.333333333333336</v>
      </c>
      <c r="M9" s="23">
        <f>M8/C8</f>
        <v>8.4222222222222225</v>
      </c>
    </row>
    <row r="10" spans="1:14" s="12" customFormat="1" ht="15.75" x14ac:dyDescent="0.25">
      <c r="A10" s="3" t="s">
        <v>13</v>
      </c>
      <c r="B10" s="3" t="s">
        <v>17</v>
      </c>
      <c r="C10" s="19">
        <v>25</v>
      </c>
      <c r="D10" s="20">
        <v>16</v>
      </c>
      <c r="E10" s="20">
        <v>39</v>
      </c>
      <c r="F10" s="20">
        <v>24</v>
      </c>
      <c r="G10" s="20">
        <v>14</v>
      </c>
      <c r="H10" s="20">
        <v>44</v>
      </c>
      <c r="I10" s="20">
        <v>11</v>
      </c>
      <c r="J10" s="20">
        <v>24</v>
      </c>
      <c r="K10" s="20">
        <v>16</v>
      </c>
      <c r="L10" s="20">
        <v>29</v>
      </c>
      <c r="M10" s="20">
        <v>217</v>
      </c>
    </row>
    <row r="11" spans="1:14" s="13" customFormat="1" ht="15.75" x14ac:dyDescent="0.25">
      <c r="A11" s="21"/>
      <c r="B11" s="21"/>
      <c r="C11" s="22"/>
      <c r="D11" s="23">
        <f>D10/C10*100</f>
        <v>64</v>
      </c>
      <c r="E11" s="23">
        <f>E10/50*100</f>
        <v>78</v>
      </c>
      <c r="F11" s="23">
        <f t="shared" ref="F11:L11" si="3">F10/50*100</f>
        <v>48</v>
      </c>
      <c r="G11" s="23">
        <f t="shared" si="3"/>
        <v>28.000000000000004</v>
      </c>
      <c r="H11" s="23">
        <f t="shared" si="3"/>
        <v>88</v>
      </c>
      <c r="I11" s="23">
        <f t="shared" si="3"/>
        <v>22</v>
      </c>
      <c r="J11" s="23">
        <f t="shared" si="3"/>
        <v>48</v>
      </c>
      <c r="K11" s="23">
        <f t="shared" si="3"/>
        <v>32</v>
      </c>
      <c r="L11" s="23">
        <f t="shared" si="3"/>
        <v>57.999999999999993</v>
      </c>
      <c r="M11" s="23">
        <f>M10/C10</f>
        <v>8.68</v>
      </c>
    </row>
    <row r="12" spans="1:14" s="12" customFormat="1" ht="15.75" x14ac:dyDescent="0.25">
      <c r="A12" s="3" t="s">
        <v>13</v>
      </c>
      <c r="B12" s="3" t="s">
        <v>18</v>
      </c>
      <c r="C12" s="19">
        <v>30</v>
      </c>
      <c r="D12" s="20">
        <v>23</v>
      </c>
      <c r="E12" s="20">
        <v>39</v>
      </c>
      <c r="F12" s="20">
        <v>16</v>
      </c>
      <c r="G12" s="20">
        <v>26</v>
      </c>
      <c r="H12" s="20">
        <v>45</v>
      </c>
      <c r="I12" s="20">
        <v>7</v>
      </c>
      <c r="J12" s="20">
        <v>30</v>
      </c>
      <c r="K12" s="20">
        <v>27</v>
      </c>
      <c r="L12" s="20">
        <v>31</v>
      </c>
      <c r="M12" s="20">
        <v>244</v>
      </c>
    </row>
    <row r="13" spans="1:14" s="13" customFormat="1" ht="15.75" x14ac:dyDescent="0.25">
      <c r="A13" s="21"/>
      <c r="B13" s="21"/>
      <c r="C13" s="22"/>
      <c r="D13" s="23">
        <f>D12/C12*100</f>
        <v>76.666666666666671</v>
      </c>
      <c r="E13" s="23">
        <f>E12/60*100</f>
        <v>65</v>
      </c>
      <c r="F13" s="23">
        <f t="shared" ref="F13" si="4">F12/60*100</f>
        <v>26.666666666666668</v>
      </c>
      <c r="G13" s="23">
        <f t="shared" ref="G13" si="5">G12/60*100</f>
        <v>43.333333333333336</v>
      </c>
      <c r="H13" s="23">
        <f t="shared" ref="H13" si="6">H12/60*100</f>
        <v>75</v>
      </c>
      <c r="I13" s="23">
        <f t="shared" ref="I13" si="7">I12/60*100</f>
        <v>11.666666666666666</v>
      </c>
      <c r="J13" s="23">
        <f t="shared" ref="J13" si="8">J12/60*100</f>
        <v>50</v>
      </c>
      <c r="K13" s="23">
        <f t="shared" ref="K13" si="9">K12/60*100</f>
        <v>45</v>
      </c>
      <c r="L13" s="23">
        <f t="shared" ref="L13" si="10">L12/60*100</f>
        <v>51.666666666666671</v>
      </c>
      <c r="M13" s="23">
        <f>M12/C12</f>
        <v>8.1333333333333329</v>
      </c>
      <c r="N13" s="14"/>
    </row>
    <row r="14" spans="1:14" s="12" customFormat="1" ht="15.75" x14ac:dyDescent="0.25">
      <c r="A14" s="3" t="s">
        <v>13</v>
      </c>
      <c r="B14" s="3" t="s">
        <v>19</v>
      </c>
      <c r="C14" s="19">
        <v>17</v>
      </c>
      <c r="D14" s="20">
        <v>7</v>
      </c>
      <c r="E14" s="20">
        <v>23</v>
      </c>
      <c r="F14" s="20">
        <v>15</v>
      </c>
      <c r="G14" s="20">
        <v>13</v>
      </c>
      <c r="H14" s="20">
        <v>23</v>
      </c>
      <c r="I14" s="20">
        <v>4</v>
      </c>
      <c r="J14" s="20">
        <v>11</v>
      </c>
      <c r="K14" s="20">
        <v>11</v>
      </c>
      <c r="L14" s="20">
        <v>11</v>
      </c>
      <c r="M14" s="20">
        <v>118</v>
      </c>
    </row>
    <row r="15" spans="1:14" s="13" customFormat="1" ht="15.75" x14ac:dyDescent="0.25">
      <c r="A15" s="21"/>
      <c r="B15" s="21"/>
      <c r="C15" s="22"/>
      <c r="D15" s="23">
        <f>D14/C14*100</f>
        <v>41.17647058823529</v>
      </c>
      <c r="E15" s="23">
        <f>E14/34*100</f>
        <v>67.64705882352942</v>
      </c>
      <c r="F15" s="23">
        <f t="shared" ref="F15" si="11">F14/34*100</f>
        <v>44.117647058823529</v>
      </c>
      <c r="G15" s="23">
        <f t="shared" ref="G15" si="12">G14/34*100</f>
        <v>38.235294117647058</v>
      </c>
      <c r="H15" s="23">
        <f t="shared" ref="H15" si="13">H14/34*100</f>
        <v>67.64705882352942</v>
      </c>
      <c r="I15" s="23">
        <f t="shared" ref="I15" si="14">I14/34*100</f>
        <v>11.76470588235294</v>
      </c>
      <c r="J15" s="23">
        <f t="shared" ref="J15" si="15">J14/34*100</f>
        <v>32.352941176470587</v>
      </c>
      <c r="K15" s="23">
        <f t="shared" ref="K15" si="16">K14/34*100</f>
        <v>32.352941176470587</v>
      </c>
      <c r="L15" s="23">
        <f t="shared" ref="L15" si="17">L14/34*100</f>
        <v>32.352941176470587</v>
      </c>
      <c r="M15" s="23">
        <f>M14/C14</f>
        <v>6.9411764705882355</v>
      </c>
      <c r="N15" s="14"/>
    </row>
    <row r="16" spans="1:14" s="12" customFormat="1" ht="15.75" x14ac:dyDescent="0.25">
      <c r="A16" s="3" t="s">
        <v>13</v>
      </c>
      <c r="B16" s="3" t="s">
        <v>20</v>
      </c>
      <c r="C16" s="19">
        <v>24</v>
      </c>
      <c r="D16" s="20">
        <v>20</v>
      </c>
      <c r="E16" s="20">
        <v>36</v>
      </c>
      <c r="F16" s="20">
        <v>13</v>
      </c>
      <c r="G16" s="20">
        <v>23</v>
      </c>
      <c r="H16" s="20">
        <v>33</v>
      </c>
      <c r="I16" s="20">
        <v>7</v>
      </c>
      <c r="J16" s="20">
        <v>31</v>
      </c>
      <c r="K16" s="20">
        <v>8</v>
      </c>
      <c r="L16" s="20">
        <v>29</v>
      </c>
      <c r="M16" s="20">
        <v>200</v>
      </c>
    </row>
    <row r="17" spans="1:14" s="13" customFormat="1" ht="15.75" x14ac:dyDescent="0.25">
      <c r="A17" s="21"/>
      <c r="B17" s="21"/>
      <c r="C17" s="22"/>
      <c r="D17" s="23">
        <f>D16/C16*100</f>
        <v>83.333333333333343</v>
      </c>
      <c r="E17" s="23">
        <f>E16/48*100</f>
        <v>75</v>
      </c>
      <c r="F17" s="23">
        <f t="shared" ref="F17:L17" si="18">F16/48*100</f>
        <v>27.083333333333332</v>
      </c>
      <c r="G17" s="23">
        <f t="shared" si="18"/>
        <v>47.916666666666671</v>
      </c>
      <c r="H17" s="23">
        <f t="shared" si="18"/>
        <v>68.75</v>
      </c>
      <c r="I17" s="23">
        <f t="shared" si="18"/>
        <v>14.583333333333334</v>
      </c>
      <c r="J17" s="23">
        <f t="shared" si="18"/>
        <v>64.583333333333343</v>
      </c>
      <c r="K17" s="23">
        <f t="shared" si="18"/>
        <v>16.666666666666664</v>
      </c>
      <c r="L17" s="23">
        <f t="shared" si="18"/>
        <v>60.416666666666664</v>
      </c>
      <c r="M17" s="23">
        <f>M16/C16</f>
        <v>8.3333333333333339</v>
      </c>
      <c r="N17" s="14"/>
    </row>
    <row r="18" spans="1:14" s="12" customFormat="1" ht="15.75" x14ac:dyDescent="0.25">
      <c r="A18" s="3" t="s">
        <v>13</v>
      </c>
      <c r="B18" s="3" t="s">
        <v>21</v>
      </c>
      <c r="C18" s="19">
        <v>56</v>
      </c>
      <c r="D18" s="20">
        <v>33</v>
      </c>
      <c r="E18" s="20">
        <v>72</v>
      </c>
      <c r="F18" s="20">
        <v>43</v>
      </c>
      <c r="G18" s="20">
        <v>24</v>
      </c>
      <c r="H18" s="20">
        <v>70</v>
      </c>
      <c r="I18" s="20">
        <v>10</v>
      </c>
      <c r="J18" s="20">
        <v>31</v>
      </c>
      <c r="K18" s="20">
        <v>43</v>
      </c>
      <c r="L18" s="20">
        <v>27</v>
      </c>
      <c r="M18" s="20">
        <v>353</v>
      </c>
    </row>
    <row r="19" spans="1:14" s="13" customFormat="1" ht="15.75" x14ac:dyDescent="0.25">
      <c r="A19" s="21"/>
      <c r="B19" s="21"/>
      <c r="C19" s="22"/>
      <c r="D19" s="23">
        <f>D18/C18*100</f>
        <v>58.928571428571431</v>
      </c>
      <c r="E19" s="23">
        <f>E18/112*100</f>
        <v>64.285714285714292</v>
      </c>
      <c r="F19" s="23">
        <f t="shared" ref="F19:L19" si="19">F18/112*100</f>
        <v>38.392857142857146</v>
      </c>
      <c r="G19" s="23">
        <f t="shared" si="19"/>
        <v>21.428571428571427</v>
      </c>
      <c r="H19" s="23">
        <f t="shared" si="19"/>
        <v>62.5</v>
      </c>
      <c r="I19" s="23">
        <f t="shared" si="19"/>
        <v>8.9285714285714288</v>
      </c>
      <c r="J19" s="23">
        <f t="shared" si="19"/>
        <v>27.678571428571431</v>
      </c>
      <c r="K19" s="23">
        <f t="shared" si="19"/>
        <v>38.392857142857146</v>
      </c>
      <c r="L19" s="23">
        <f t="shared" si="19"/>
        <v>24.107142857142858</v>
      </c>
      <c r="M19" s="23">
        <f>M18/C18</f>
        <v>6.3035714285714288</v>
      </c>
      <c r="N19" s="14"/>
    </row>
    <row r="20" spans="1:14" s="12" customFormat="1" ht="15.75" x14ac:dyDescent="0.25">
      <c r="A20" s="3" t="s">
        <v>13</v>
      </c>
      <c r="B20" s="3" t="s">
        <v>22</v>
      </c>
      <c r="C20" s="19">
        <v>28</v>
      </c>
      <c r="D20" s="20">
        <v>21</v>
      </c>
      <c r="E20" s="20">
        <v>42</v>
      </c>
      <c r="F20" s="20">
        <v>10</v>
      </c>
      <c r="G20" s="20">
        <v>38</v>
      </c>
      <c r="H20" s="20">
        <v>39</v>
      </c>
      <c r="I20" s="20">
        <v>8</v>
      </c>
      <c r="J20" s="20">
        <v>26</v>
      </c>
      <c r="K20" s="20">
        <v>32</v>
      </c>
      <c r="L20" s="20">
        <v>35</v>
      </c>
      <c r="M20" s="20">
        <v>251</v>
      </c>
    </row>
    <row r="21" spans="1:14" s="13" customFormat="1" ht="15.75" x14ac:dyDescent="0.25">
      <c r="A21" s="21"/>
      <c r="B21" s="21"/>
      <c r="C21" s="22"/>
      <c r="D21" s="23">
        <f>D20/C20*100</f>
        <v>75</v>
      </c>
      <c r="E21" s="23">
        <f>E20/56*100</f>
        <v>75</v>
      </c>
      <c r="F21" s="23">
        <f t="shared" ref="F21:L21" si="20">F20/56*100</f>
        <v>17.857142857142858</v>
      </c>
      <c r="G21" s="23">
        <f t="shared" si="20"/>
        <v>67.857142857142861</v>
      </c>
      <c r="H21" s="23">
        <f t="shared" si="20"/>
        <v>69.642857142857139</v>
      </c>
      <c r="I21" s="23">
        <f t="shared" si="20"/>
        <v>14.285714285714285</v>
      </c>
      <c r="J21" s="23">
        <f t="shared" si="20"/>
        <v>46.428571428571431</v>
      </c>
      <c r="K21" s="23">
        <f t="shared" si="20"/>
        <v>57.142857142857139</v>
      </c>
      <c r="L21" s="23">
        <f t="shared" si="20"/>
        <v>62.5</v>
      </c>
      <c r="M21" s="23">
        <f>M20/C20</f>
        <v>8.9642857142857135</v>
      </c>
      <c r="N21" s="14"/>
    </row>
    <row r="22" spans="1:14" s="12" customFormat="1" ht="15.75" x14ac:dyDescent="0.25">
      <c r="A22" s="3" t="s">
        <v>13</v>
      </c>
      <c r="B22" s="3" t="s">
        <v>23</v>
      </c>
      <c r="C22" s="19">
        <v>21</v>
      </c>
      <c r="D22" s="20">
        <v>15</v>
      </c>
      <c r="E22" s="20">
        <v>23</v>
      </c>
      <c r="F22" s="20">
        <v>4</v>
      </c>
      <c r="G22" s="20">
        <v>24</v>
      </c>
      <c r="H22" s="20">
        <v>33</v>
      </c>
      <c r="I22" s="20">
        <v>16</v>
      </c>
      <c r="J22" s="20">
        <v>24</v>
      </c>
      <c r="K22" s="20">
        <v>10</v>
      </c>
      <c r="L22" s="20">
        <v>13</v>
      </c>
      <c r="M22" s="20">
        <v>162</v>
      </c>
    </row>
    <row r="23" spans="1:14" s="13" customFormat="1" ht="15.75" x14ac:dyDescent="0.25">
      <c r="A23" s="21"/>
      <c r="B23" s="21"/>
      <c r="C23" s="22"/>
      <c r="D23" s="23">
        <f>D22/C22*100</f>
        <v>71.428571428571431</v>
      </c>
      <c r="E23" s="23">
        <f>E22/42*100</f>
        <v>54.761904761904766</v>
      </c>
      <c r="F23" s="23">
        <f t="shared" ref="F23:L23" si="21">F22/42*100</f>
        <v>9.5238095238095237</v>
      </c>
      <c r="G23" s="23">
        <f t="shared" si="21"/>
        <v>57.142857142857139</v>
      </c>
      <c r="H23" s="23">
        <f t="shared" si="21"/>
        <v>78.571428571428569</v>
      </c>
      <c r="I23" s="23">
        <f t="shared" si="21"/>
        <v>38.095238095238095</v>
      </c>
      <c r="J23" s="23">
        <f t="shared" si="21"/>
        <v>57.142857142857139</v>
      </c>
      <c r="K23" s="23">
        <f t="shared" si="21"/>
        <v>23.809523809523807</v>
      </c>
      <c r="L23" s="23">
        <f t="shared" si="21"/>
        <v>30.952380952380953</v>
      </c>
      <c r="M23" s="23">
        <f>M22/C22</f>
        <v>7.7142857142857144</v>
      </c>
      <c r="N23" s="14"/>
    </row>
    <row r="24" spans="1:14" s="12" customFormat="1" ht="15.75" x14ac:dyDescent="0.25">
      <c r="A24" s="3" t="s">
        <v>13</v>
      </c>
      <c r="B24" s="3" t="s">
        <v>24</v>
      </c>
      <c r="C24" s="19">
        <v>14</v>
      </c>
      <c r="D24" s="20">
        <v>7</v>
      </c>
      <c r="E24" s="20">
        <v>20</v>
      </c>
      <c r="F24" s="20">
        <v>5</v>
      </c>
      <c r="G24" s="20">
        <v>4</v>
      </c>
      <c r="H24" s="20">
        <v>17</v>
      </c>
      <c r="I24" s="20">
        <v>0</v>
      </c>
      <c r="J24" s="20">
        <v>11</v>
      </c>
      <c r="K24" s="20">
        <v>14</v>
      </c>
      <c r="L24" s="20">
        <v>9</v>
      </c>
      <c r="M24" s="20">
        <v>87</v>
      </c>
    </row>
    <row r="25" spans="1:14" s="13" customFormat="1" ht="15.75" x14ac:dyDescent="0.25">
      <c r="A25" s="21"/>
      <c r="B25" s="21"/>
      <c r="C25" s="22"/>
      <c r="D25" s="23">
        <f>D24/C24*100</f>
        <v>50</v>
      </c>
      <c r="E25" s="23">
        <f>E24/28*100</f>
        <v>71.428571428571431</v>
      </c>
      <c r="F25" s="23">
        <f t="shared" ref="F25:L25" si="22">F24/28*100</f>
        <v>17.857142857142858</v>
      </c>
      <c r="G25" s="23">
        <f t="shared" si="22"/>
        <v>14.285714285714285</v>
      </c>
      <c r="H25" s="23">
        <f t="shared" si="22"/>
        <v>60.714285714285708</v>
      </c>
      <c r="I25" s="23">
        <f t="shared" si="22"/>
        <v>0</v>
      </c>
      <c r="J25" s="23">
        <f t="shared" si="22"/>
        <v>39.285714285714285</v>
      </c>
      <c r="K25" s="23">
        <f t="shared" si="22"/>
        <v>50</v>
      </c>
      <c r="L25" s="23">
        <f t="shared" si="22"/>
        <v>32.142857142857146</v>
      </c>
      <c r="M25" s="23">
        <f>M24/C24</f>
        <v>6.2142857142857144</v>
      </c>
      <c r="N25" s="14"/>
    </row>
    <row r="26" spans="1:14" s="12" customFormat="1" ht="15.75" x14ac:dyDescent="0.25">
      <c r="A26" s="3"/>
      <c r="B26" s="3" t="s">
        <v>25</v>
      </c>
      <c r="C26" s="19">
        <v>6</v>
      </c>
      <c r="D26" s="20">
        <v>1</v>
      </c>
      <c r="E26" s="20">
        <v>7</v>
      </c>
      <c r="F26" s="20">
        <v>2</v>
      </c>
      <c r="G26" s="20">
        <v>1</v>
      </c>
      <c r="H26" s="20">
        <v>8</v>
      </c>
      <c r="I26" s="20">
        <v>8</v>
      </c>
      <c r="J26" s="20">
        <v>8</v>
      </c>
      <c r="K26" s="20">
        <v>3</v>
      </c>
      <c r="L26" s="20">
        <v>0</v>
      </c>
      <c r="M26" s="20">
        <v>38</v>
      </c>
    </row>
    <row r="27" spans="1:14" s="13" customFormat="1" ht="15.75" x14ac:dyDescent="0.25">
      <c r="A27" s="21"/>
      <c r="B27" s="21"/>
      <c r="C27" s="22"/>
      <c r="D27" s="23">
        <f>D26/C26*100</f>
        <v>16.666666666666664</v>
      </c>
      <c r="E27" s="23">
        <f>E26/12*100</f>
        <v>58.333333333333336</v>
      </c>
      <c r="F27" s="23">
        <f t="shared" ref="F27:L27" si="23">F26/12*100</f>
        <v>16.666666666666664</v>
      </c>
      <c r="G27" s="23">
        <f t="shared" si="23"/>
        <v>8.3333333333333321</v>
      </c>
      <c r="H27" s="23">
        <f t="shared" si="23"/>
        <v>66.666666666666657</v>
      </c>
      <c r="I27" s="23">
        <f t="shared" si="23"/>
        <v>66.666666666666657</v>
      </c>
      <c r="J27" s="23">
        <f t="shared" si="23"/>
        <v>66.666666666666657</v>
      </c>
      <c r="K27" s="23">
        <f t="shared" si="23"/>
        <v>25</v>
      </c>
      <c r="L27" s="23">
        <f t="shared" si="23"/>
        <v>0</v>
      </c>
      <c r="M27" s="23">
        <f>M26/C26</f>
        <v>6.333333333333333</v>
      </c>
      <c r="N27" s="14"/>
    </row>
    <row r="28" spans="1:14" s="12" customFormat="1" ht="15.75" x14ac:dyDescent="0.25">
      <c r="A28" s="3" t="s">
        <v>13</v>
      </c>
      <c r="B28" s="3" t="s">
        <v>26</v>
      </c>
      <c r="C28" s="19">
        <v>52</v>
      </c>
      <c r="D28" s="20">
        <v>47</v>
      </c>
      <c r="E28" s="20">
        <v>75</v>
      </c>
      <c r="F28" s="20">
        <v>32</v>
      </c>
      <c r="G28" s="20">
        <v>64</v>
      </c>
      <c r="H28" s="20">
        <v>75</v>
      </c>
      <c r="I28" s="20">
        <v>31</v>
      </c>
      <c r="J28" s="20">
        <v>44</v>
      </c>
      <c r="K28" s="20">
        <v>54</v>
      </c>
      <c r="L28" s="20">
        <v>54</v>
      </c>
      <c r="M28" s="20">
        <v>476</v>
      </c>
    </row>
    <row r="29" spans="1:14" s="13" customFormat="1" ht="15.75" x14ac:dyDescent="0.25">
      <c r="A29" s="21"/>
      <c r="B29" s="21"/>
      <c r="C29" s="22"/>
      <c r="D29" s="23">
        <f>D28/C28*100</f>
        <v>90.384615384615387</v>
      </c>
      <c r="E29" s="23">
        <f>E28/104*100</f>
        <v>72.115384615384613</v>
      </c>
      <c r="F29" s="23">
        <f t="shared" ref="F29:L29" si="24">F28/104*100</f>
        <v>30.76923076923077</v>
      </c>
      <c r="G29" s="23">
        <f t="shared" si="24"/>
        <v>61.53846153846154</v>
      </c>
      <c r="H29" s="23">
        <f t="shared" si="24"/>
        <v>72.115384615384613</v>
      </c>
      <c r="I29" s="23">
        <f t="shared" si="24"/>
        <v>29.807692307692307</v>
      </c>
      <c r="J29" s="23">
        <f t="shared" si="24"/>
        <v>42.307692307692307</v>
      </c>
      <c r="K29" s="23">
        <f t="shared" si="24"/>
        <v>51.923076923076927</v>
      </c>
      <c r="L29" s="23">
        <f t="shared" si="24"/>
        <v>51.923076923076927</v>
      </c>
      <c r="M29" s="23">
        <f>M28/C28</f>
        <v>9.1538461538461533</v>
      </c>
      <c r="N29" s="14"/>
    </row>
    <row r="30" spans="1:14" s="12" customFormat="1" ht="15.75" x14ac:dyDescent="0.25">
      <c r="A30" s="3" t="s">
        <v>13</v>
      </c>
      <c r="B30" s="3" t="s">
        <v>27</v>
      </c>
      <c r="C30" s="19">
        <v>26</v>
      </c>
      <c r="D30" s="20">
        <v>14</v>
      </c>
      <c r="E30" s="20">
        <v>41</v>
      </c>
      <c r="F30" s="20">
        <v>17</v>
      </c>
      <c r="G30" s="20">
        <v>33</v>
      </c>
      <c r="H30" s="20">
        <v>37</v>
      </c>
      <c r="I30" s="20">
        <v>6</v>
      </c>
      <c r="J30" s="20">
        <v>21</v>
      </c>
      <c r="K30" s="20">
        <v>30</v>
      </c>
      <c r="L30" s="20">
        <v>21</v>
      </c>
      <c r="M30" s="20">
        <v>220</v>
      </c>
    </row>
    <row r="31" spans="1:14" s="13" customFormat="1" ht="15.75" x14ac:dyDescent="0.25">
      <c r="A31" s="21"/>
      <c r="B31" s="21"/>
      <c r="C31" s="22"/>
      <c r="D31" s="23">
        <f>D30/C30*100</f>
        <v>53.846153846153847</v>
      </c>
      <c r="E31" s="23">
        <f>E30/52*100</f>
        <v>78.84615384615384</v>
      </c>
      <c r="F31" s="23">
        <f t="shared" ref="F31" si="25">F30/52*100</f>
        <v>32.692307692307693</v>
      </c>
      <c r="G31" s="23">
        <f t="shared" ref="G31" si="26">G30/52*100</f>
        <v>63.46153846153846</v>
      </c>
      <c r="H31" s="23">
        <f t="shared" ref="H31" si="27">H30/52*100</f>
        <v>71.15384615384616</v>
      </c>
      <c r="I31" s="23">
        <f t="shared" ref="I31" si="28">I30/52*100</f>
        <v>11.538461538461538</v>
      </c>
      <c r="J31" s="23">
        <f t="shared" ref="J31" si="29">J30/52*100</f>
        <v>40.384615384615387</v>
      </c>
      <c r="K31" s="23">
        <f t="shared" ref="K31" si="30">K30/52*100</f>
        <v>57.692307692307686</v>
      </c>
      <c r="L31" s="23">
        <f t="shared" ref="L31" si="31">L30/52*100</f>
        <v>40.384615384615387</v>
      </c>
      <c r="M31" s="23">
        <f>M30/C30</f>
        <v>8.4615384615384617</v>
      </c>
      <c r="N31" s="14"/>
    </row>
    <row r="32" spans="1:14" s="12" customFormat="1" ht="15.75" x14ac:dyDescent="0.25">
      <c r="A32" s="3" t="s">
        <v>13</v>
      </c>
      <c r="B32" s="3" t="s">
        <v>28</v>
      </c>
      <c r="C32" s="19">
        <v>49</v>
      </c>
      <c r="D32" s="20">
        <v>46</v>
      </c>
      <c r="E32" s="20">
        <v>83</v>
      </c>
      <c r="F32" s="20">
        <v>27</v>
      </c>
      <c r="G32" s="20">
        <v>55</v>
      </c>
      <c r="H32" s="20">
        <v>69</v>
      </c>
      <c r="I32" s="20">
        <v>73</v>
      </c>
      <c r="J32" s="20">
        <v>64</v>
      </c>
      <c r="K32" s="20">
        <v>59</v>
      </c>
      <c r="L32" s="20">
        <v>55</v>
      </c>
      <c r="M32" s="20">
        <v>531</v>
      </c>
    </row>
    <row r="33" spans="1:14" s="13" customFormat="1" ht="15.75" x14ac:dyDescent="0.25">
      <c r="A33" s="21"/>
      <c r="B33" s="21"/>
      <c r="C33" s="22"/>
      <c r="D33" s="23">
        <f>D32/C32*100</f>
        <v>93.877551020408163</v>
      </c>
      <c r="E33" s="23">
        <f>E32/98*100</f>
        <v>84.693877551020407</v>
      </c>
      <c r="F33" s="23">
        <f t="shared" ref="F33:L33" si="32">F32/98*100</f>
        <v>27.551020408163261</v>
      </c>
      <c r="G33" s="23">
        <f t="shared" si="32"/>
        <v>56.12244897959183</v>
      </c>
      <c r="H33" s="23">
        <f t="shared" si="32"/>
        <v>70.408163265306129</v>
      </c>
      <c r="I33" s="23">
        <f t="shared" si="32"/>
        <v>74.489795918367349</v>
      </c>
      <c r="J33" s="23">
        <f t="shared" si="32"/>
        <v>65.306122448979593</v>
      </c>
      <c r="K33" s="23">
        <f t="shared" si="32"/>
        <v>60.204081632653065</v>
      </c>
      <c r="L33" s="23">
        <f t="shared" si="32"/>
        <v>56.12244897959183</v>
      </c>
      <c r="M33" s="23">
        <f>M32/C32</f>
        <v>10.836734693877551</v>
      </c>
      <c r="N33" s="14"/>
    </row>
    <row r="34" spans="1:14" s="12" customFormat="1" ht="15.75" x14ac:dyDescent="0.25">
      <c r="A34" s="3" t="s">
        <v>13</v>
      </c>
      <c r="B34" s="3" t="s">
        <v>29</v>
      </c>
      <c r="C34" s="19">
        <v>45</v>
      </c>
      <c r="D34" s="20">
        <v>30</v>
      </c>
      <c r="E34" s="20">
        <v>66</v>
      </c>
      <c r="F34" s="20">
        <v>24</v>
      </c>
      <c r="G34" s="20">
        <v>30</v>
      </c>
      <c r="H34" s="20">
        <v>66</v>
      </c>
      <c r="I34" s="20">
        <v>14</v>
      </c>
      <c r="J34" s="20">
        <v>27</v>
      </c>
      <c r="K34" s="20">
        <v>18</v>
      </c>
      <c r="L34" s="20">
        <v>41</v>
      </c>
      <c r="M34" s="20">
        <v>316</v>
      </c>
    </row>
    <row r="35" spans="1:14" s="13" customFormat="1" ht="15.75" x14ac:dyDescent="0.25">
      <c r="A35" s="21"/>
      <c r="B35" s="21"/>
      <c r="C35" s="22"/>
      <c r="D35" s="23">
        <f>D34/C34*100</f>
        <v>66.666666666666657</v>
      </c>
      <c r="E35" s="23">
        <f>E34/90*100</f>
        <v>73.333333333333329</v>
      </c>
      <c r="F35" s="23">
        <f t="shared" ref="F35" si="33">F34/90*100</f>
        <v>26.666666666666668</v>
      </c>
      <c r="G35" s="23">
        <f t="shared" ref="G35" si="34">G34/90*100</f>
        <v>33.333333333333329</v>
      </c>
      <c r="H35" s="23">
        <f t="shared" ref="H35" si="35">H34/90*100</f>
        <v>73.333333333333329</v>
      </c>
      <c r="I35" s="23">
        <f t="shared" ref="I35" si="36">I34/90*100</f>
        <v>15.555555555555555</v>
      </c>
      <c r="J35" s="23">
        <f t="shared" ref="J35" si="37">J34/90*100</f>
        <v>30</v>
      </c>
      <c r="K35" s="23">
        <f t="shared" ref="K35" si="38">K34/90*100</f>
        <v>20</v>
      </c>
      <c r="L35" s="23">
        <f t="shared" ref="L35" si="39">L34/90*100</f>
        <v>45.555555555555557</v>
      </c>
      <c r="M35" s="23">
        <f>M34/C34</f>
        <v>7.0222222222222221</v>
      </c>
      <c r="N35" s="14"/>
    </row>
    <row r="36" spans="1:14" s="12" customFormat="1" ht="15.75" x14ac:dyDescent="0.25">
      <c r="A36" s="3" t="s">
        <v>13</v>
      </c>
      <c r="B36" s="3" t="s">
        <v>30</v>
      </c>
      <c r="C36" s="19">
        <v>46</v>
      </c>
      <c r="D36" s="20">
        <v>32</v>
      </c>
      <c r="E36" s="20">
        <v>77</v>
      </c>
      <c r="F36" s="20">
        <v>22</v>
      </c>
      <c r="G36" s="20">
        <v>39</v>
      </c>
      <c r="H36" s="20">
        <v>68</v>
      </c>
      <c r="I36" s="20">
        <v>8</v>
      </c>
      <c r="J36" s="20">
        <v>33</v>
      </c>
      <c r="K36" s="20">
        <v>47</v>
      </c>
      <c r="L36" s="20">
        <v>54</v>
      </c>
      <c r="M36" s="20">
        <v>380</v>
      </c>
    </row>
    <row r="37" spans="1:14" s="13" customFormat="1" ht="15.75" x14ac:dyDescent="0.25">
      <c r="A37" s="21"/>
      <c r="B37" s="21"/>
      <c r="C37" s="22"/>
      <c r="D37" s="23">
        <f>D36/C36*100</f>
        <v>69.565217391304344</v>
      </c>
      <c r="E37" s="23">
        <f>E36/92*100</f>
        <v>83.695652173913047</v>
      </c>
      <c r="F37" s="23">
        <f t="shared" ref="F37:L37" si="40">F36/92*100</f>
        <v>23.913043478260871</v>
      </c>
      <c r="G37" s="23">
        <f t="shared" si="40"/>
        <v>42.391304347826086</v>
      </c>
      <c r="H37" s="23">
        <f t="shared" si="40"/>
        <v>73.91304347826086</v>
      </c>
      <c r="I37" s="23">
        <f t="shared" si="40"/>
        <v>8.695652173913043</v>
      </c>
      <c r="J37" s="23">
        <f t="shared" si="40"/>
        <v>35.869565217391305</v>
      </c>
      <c r="K37" s="23">
        <f t="shared" si="40"/>
        <v>51.086956521739133</v>
      </c>
      <c r="L37" s="23">
        <f t="shared" si="40"/>
        <v>58.695652173913047</v>
      </c>
      <c r="M37" s="23">
        <f>M36/C36</f>
        <v>8.2608695652173907</v>
      </c>
      <c r="N37" s="14"/>
    </row>
    <row r="38" spans="1:14" s="12" customFormat="1" ht="15.75" x14ac:dyDescent="0.25">
      <c r="A38" s="3" t="s">
        <v>13</v>
      </c>
      <c r="B38" s="3" t="s">
        <v>31</v>
      </c>
      <c r="C38" s="19">
        <v>15</v>
      </c>
      <c r="D38" s="20">
        <v>8</v>
      </c>
      <c r="E38" s="20">
        <v>19</v>
      </c>
      <c r="F38" s="20">
        <v>11</v>
      </c>
      <c r="G38" s="20">
        <v>6</v>
      </c>
      <c r="H38" s="20">
        <v>23</v>
      </c>
      <c r="I38" s="20">
        <v>6</v>
      </c>
      <c r="J38" s="20">
        <v>16</v>
      </c>
      <c r="K38" s="20">
        <v>10</v>
      </c>
      <c r="L38" s="20">
        <v>13</v>
      </c>
      <c r="M38" s="20">
        <v>112</v>
      </c>
    </row>
    <row r="39" spans="1:14" s="13" customFormat="1" ht="15.75" x14ac:dyDescent="0.25">
      <c r="A39" s="21"/>
      <c r="B39" s="21"/>
      <c r="C39" s="22"/>
      <c r="D39" s="23">
        <f>D38/C38*100</f>
        <v>53.333333333333336</v>
      </c>
      <c r="E39" s="23">
        <f>E38/30*100</f>
        <v>63.333333333333329</v>
      </c>
      <c r="F39" s="23">
        <f t="shared" ref="F39:L39" si="41">F38/30*100</f>
        <v>36.666666666666664</v>
      </c>
      <c r="G39" s="23">
        <f t="shared" si="41"/>
        <v>20</v>
      </c>
      <c r="H39" s="23">
        <f t="shared" si="41"/>
        <v>76.666666666666671</v>
      </c>
      <c r="I39" s="23">
        <f t="shared" si="41"/>
        <v>20</v>
      </c>
      <c r="J39" s="23">
        <f t="shared" si="41"/>
        <v>53.333333333333336</v>
      </c>
      <c r="K39" s="23">
        <f t="shared" si="41"/>
        <v>33.333333333333329</v>
      </c>
      <c r="L39" s="23">
        <f t="shared" si="41"/>
        <v>43.333333333333336</v>
      </c>
      <c r="M39" s="23">
        <f>M38/C38</f>
        <v>7.4666666666666668</v>
      </c>
      <c r="N39" s="14"/>
    </row>
    <row r="40" spans="1:14" s="12" customFormat="1" ht="15.75" x14ac:dyDescent="0.25">
      <c r="A40" s="3" t="s">
        <v>13</v>
      </c>
      <c r="B40" s="3" t="s">
        <v>32</v>
      </c>
      <c r="C40" s="19">
        <v>26</v>
      </c>
      <c r="D40" s="20">
        <v>20</v>
      </c>
      <c r="E40" s="20">
        <v>36</v>
      </c>
      <c r="F40" s="20">
        <v>10</v>
      </c>
      <c r="G40" s="20">
        <v>10</v>
      </c>
      <c r="H40" s="20">
        <v>29</v>
      </c>
      <c r="I40" s="20">
        <v>6</v>
      </c>
      <c r="J40" s="20">
        <v>35</v>
      </c>
      <c r="K40" s="20">
        <v>20</v>
      </c>
      <c r="L40" s="20">
        <v>48</v>
      </c>
      <c r="M40" s="20">
        <v>214</v>
      </c>
    </row>
    <row r="41" spans="1:14" s="13" customFormat="1" ht="15.75" x14ac:dyDescent="0.25">
      <c r="A41" s="21"/>
      <c r="B41" s="21"/>
      <c r="C41" s="22"/>
      <c r="D41" s="23">
        <f>D40/C40*100</f>
        <v>76.923076923076934</v>
      </c>
      <c r="E41" s="23">
        <f>E40/52*100</f>
        <v>69.230769230769226</v>
      </c>
      <c r="F41" s="23">
        <f t="shared" ref="F41:L41" si="42">F40/52*100</f>
        <v>19.230769230769234</v>
      </c>
      <c r="G41" s="23">
        <f t="shared" si="42"/>
        <v>19.230769230769234</v>
      </c>
      <c r="H41" s="23">
        <f t="shared" si="42"/>
        <v>55.769230769230774</v>
      </c>
      <c r="I41" s="23">
        <f t="shared" si="42"/>
        <v>11.538461538461538</v>
      </c>
      <c r="J41" s="23">
        <f t="shared" si="42"/>
        <v>67.307692307692307</v>
      </c>
      <c r="K41" s="23">
        <f t="shared" si="42"/>
        <v>38.461538461538467</v>
      </c>
      <c r="L41" s="23">
        <f t="shared" si="42"/>
        <v>92.307692307692307</v>
      </c>
      <c r="M41" s="23">
        <f>M40/C40</f>
        <v>8.2307692307692299</v>
      </c>
      <c r="N41" s="14"/>
    </row>
    <row r="42" spans="1:14" s="12" customFormat="1" ht="15.75" x14ac:dyDescent="0.25">
      <c r="A42" s="3" t="s">
        <v>13</v>
      </c>
      <c r="B42" s="3" t="s">
        <v>33</v>
      </c>
      <c r="C42" s="19">
        <v>26</v>
      </c>
      <c r="D42" s="20">
        <v>23</v>
      </c>
      <c r="E42" s="20">
        <v>39</v>
      </c>
      <c r="F42" s="20">
        <v>22</v>
      </c>
      <c r="G42" s="20">
        <v>34</v>
      </c>
      <c r="H42" s="20">
        <v>29</v>
      </c>
      <c r="I42" s="20">
        <v>26</v>
      </c>
      <c r="J42" s="20">
        <v>26</v>
      </c>
      <c r="K42" s="20">
        <v>21</v>
      </c>
      <c r="L42" s="20">
        <v>26</v>
      </c>
      <c r="M42" s="20">
        <v>246</v>
      </c>
    </row>
    <row r="43" spans="1:14" s="13" customFormat="1" ht="15.75" x14ac:dyDescent="0.25">
      <c r="A43" s="21"/>
      <c r="B43" s="21"/>
      <c r="C43" s="22"/>
      <c r="D43" s="23">
        <f>D42/C42*100</f>
        <v>88.461538461538453</v>
      </c>
      <c r="E43" s="23">
        <f>E42/52*100</f>
        <v>75</v>
      </c>
      <c r="F43" s="23">
        <f t="shared" ref="F43" si="43">F42/52*100</f>
        <v>42.307692307692307</v>
      </c>
      <c r="G43" s="23">
        <f t="shared" ref="G43" si="44">G42/52*100</f>
        <v>65.384615384615387</v>
      </c>
      <c r="H43" s="23">
        <f t="shared" ref="H43" si="45">H42/52*100</f>
        <v>55.769230769230774</v>
      </c>
      <c r="I43" s="23">
        <f t="shared" ref="I43" si="46">I42/52*100</f>
        <v>50</v>
      </c>
      <c r="J43" s="23">
        <f t="shared" ref="J43" si="47">J42/52*100</f>
        <v>50</v>
      </c>
      <c r="K43" s="23">
        <f t="shared" ref="K43" si="48">K42/52*100</f>
        <v>40.384615384615387</v>
      </c>
      <c r="L43" s="23">
        <f t="shared" ref="L43" si="49">L42/52*100</f>
        <v>50</v>
      </c>
      <c r="M43" s="23">
        <f>M42/C42</f>
        <v>9.4615384615384617</v>
      </c>
      <c r="N43" s="14"/>
    </row>
    <row r="44" spans="1:14" s="12" customFormat="1" ht="15.75" x14ac:dyDescent="0.25">
      <c r="A44" s="3" t="s">
        <v>13</v>
      </c>
      <c r="B44" s="3" t="s">
        <v>34</v>
      </c>
      <c r="C44" s="19">
        <v>10</v>
      </c>
      <c r="D44" s="20">
        <v>6</v>
      </c>
      <c r="E44" s="20">
        <v>12</v>
      </c>
      <c r="F44" s="20">
        <v>5</v>
      </c>
      <c r="G44" s="20">
        <v>0</v>
      </c>
      <c r="H44" s="20">
        <v>11</v>
      </c>
      <c r="I44" s="20">
        <v>0</v>
      </c>
      <c r="J44" s="20">
        <v>4</v>
      </c>
      <c r="K44" s="20">
        <v>4</v>
      </c>
      <c r="L44" s="20">
        <v>9</v>
      </c>
      <c r="M44" s="20">
        <v>51</v>
      </c>
    </row>
    <row r="45" spans="1:14" s="13" customFormat="1" ht="15.75" x14ac:dyDescent="0.25">
      <c r="A45" s="21"/>
      <c r="B45" s="21"/>
      <c r="C45" s="22"/>
      <c r="D45" s="23">
        <f>D44/C44*100</f>
        <v>60</v>
      </c>
      <c r="E45" s="23">
        <f>E44/20*100</f>
        <v>60</v>
      </c>
      <c r="F45" s="23">
        <f t="shared" ref="F45:L45" si="50">F44/20*100</f>
        <v>25</v>
      </c>
      <c r="G45" s="23">
        <f t="shared" si="50"/>
        <v>0</v>
      </c>
      <c r="H45" s="23">
        <f t="shared" si="50"/>
        <v>55.000000000000007</v>
      </c>
      <c r="I45" s="23">
        <f t="shared" si="50"/>
        <v>0</v>
      </c>
      <c r="J45" s="23">
        <f t="shared" si="50"/>
        <v>20</v>
      </c>
      <c r="K45" s="23">
        <f t="shared" si="50"/>
        <v>20</v>
      </c>
      <c r="L45" s="23">
        <f t="shared" si="50"/>
        <v>45</v>
      </c>
      <c r="M45" s="23">
        <f>M44/C44</f>
        <v>5.0999999999999996</v>
      </c>
      <c r="N45" s="14"/>
    </row>
    <row r="46" spans="1:14" s="12" customFormat="1" ht="15.75" x14ac:dyDescent="0.25">
      <c r="A46" s="3" t="s">
        <v>13</v>
      </c>
      <c r="B46" s="3" t="s">
        <v>35</v>
      </c>
      <c r="C46" s="19">
        <v>31</v>
      </c>
      <c r="D46" s="20">
        <v>27</v>
      </c>
      <c r="E46" s="20">
        <v>44</v>
      </c>
      <c r="F46" s="20">
        <v>20</v>
      </c>
      <c r="G46" s="20">
        <v>45</v>
      </c>
      <c r="H46" s="20">
        <v>53</v>
      </c>
      <c r="I46" s="20">
        <v>38</v>
      </c>
      <c r="J46" s="20">
        <v>37</v>
      </c>
      <c r="K46" s="20">
        <v>38</v>
      </c>
      <c r="L46" s="20">
        <v>42</v>
      </c>
      <c r="M46" s="20">
        <v>344</v>
      </c>
    </row>
    <row r="47" spans="1:14" s="13" customFormat="1" ht="15.75" x14ac:dyDescent="0.25">
      <c r="A47" s="21"/>
      <c r="B47" s="21"/>
      <c r="C47" s="22"/>
      <c r="D47" s="23">
        <f>D46/C46*100</f>
        <v>87.096774193548384</v>
      </c>
      <c r="E47" s="23">
        <f>E46/62*100</f>
        <v>70.967741935483872</v>
      </c>
      <c r="F47" s="23">
        <f t="shared" ref="F47:L47" si="51">F46/62*100</f>
        <v>32.258064516129032</v>
      </c>
      <c r="G47" s="23">
        <f t="shared" si="51"/>
        <v>72.58064516129032</v>
      </c>
      <c r="H47" s="23">
        <f t="shared" si="51"/>
        <v>85.483870967741936</v>
      </c>
      <c r="I47" s="23">
        <f t="shared" si="51"/>
        <v>61.29032258064516</v>
      </c>
      <c r="J47" s="23">
        <f t="shared" si="51"/>
        <v>59.677419354838712</v>
      </c>
      <c r="K47" s="23">
        <f t="shared" si="51"/>
        <v>61.29032258064516</v>
      </c>
      <c r="L47" s="23">
        <f t="shared" si="51"/>
        <v>67.741935483870961</v>
      </c>
      <c r="M47" s="23">
        <f>M46/C46</f>
        <v>11.096774193548388</v>
      </c>
      <c r="N47" s="14"/>
    </row>
    <row r="48" spans="1:14" s="12" customFormat="1" ht="15.75" x14ac:dyDescent="0.25">
      <c r="A48" s="3" t="s">
        <v>13</v>
      </c>
      <c r="B48" s="3" t="s">
        <v>36</v>
      </c>
      <c r="C48" s="19">
        <v>26</v>
      </c>
      <c r="D48" s="20">
        <v>19</v>
      </c>
      <c r="E48" s="20">
        <v>36</v>
      </c>
      <c r="F48" s="20">
        <v>15</v>
      </c>
      <c r="G48" s="20">
        <v>26</v>
      </c>
      <c r="H48" s="20">
        <v>36</v>
      </c>
      <c r="I48" s="20">
        <v>17</v>
      </c>
      <c r="J48" s="20">
        <v>32</v>
      </c>
      <c r="K48" s="20">
        <v>26</v>
      </c>
      <c r="L48" s="20">
        <v>21</v>
      </c>
      <c r="M48" s="20">
        <v>228</v>
      </c>
    </row>
    <row r="49" spans="1:14" s="13" customFormat="1" ht="15.75" x14ac:dyDescent="0.25">
      <c r="A49" s="21"/>
      <c r="B49" s="21"/>
      <c r="C49" s="22"/>
      <c r="D49" s="23">
        <f>D48/C48*100</f>
        <v>73.076923076923066</v>
      </c>
      <c r="E49" s="23">
        <f>E48/52*100</f>
        <v>69.230769230769226</v>
      </c>
      <c r="F49" s="23">
        <f t="shared" ref="F49" si="52">F48/52*100</f>
        <v>28.846153846153843</v>
      </c>
      <c r="G49" s="23">
        <f t="shared" ref="G49" si="53">G48/52*100</f>
        <v>50</v>
      </c>
      <c r="H49" s="23">
        <f t="shared" ref="H49" si="54">H48/52*100</f>
        <v>69.230769230769226</v>
      </c>
      <c r="I49" s="23">
        <f t="shared" ref="I49" si="55">I48/52*100</f>
        <v>32.692307692307693</v>
      </c>
      <c r="J49" s="23">
        <f t="shared" ref="J49" si="56">J48/52*100</f>
        <v>61.53846153846154</v>
      </c>
      <c r="K49" s="23">
        <f t="shared" ref="K49" si="57">K48/52*100</f>
        <v>50</v>
      </c>
      <c r="L49" s="23">
        <f t="shared" ref="L49" si="58">L48/52*100</f>
        <v>40.384615384615387</v>
      </c>
      <c r="M49" s="23">
        <f>M48/C48</f>
        <v>8.7692307692307701</v>
      </c>
      <c r="N49" s="14"/>
    </row>
    <row r="50" spans="1:14" s="12" customFormat="1" ht="15.75" x14ac:dyDescent="0.25">
      <c r="A50" s="3" t="s">
        <v>13</v>
      </c>
      <c r="B50" s="3" t="s">
        <v>37</v>
      </c>
      <c r="C50" s="19">
        <v>21</v>
      </c>
      <c r="D50" s="20">
        <v>14</v>
      </c>
      <c r="E50" s="20">
        <v>24</v>
      </c>
      <c r="F50" s="20">
        <v>13</v>
      </c>
      <c r="G50" s="20">
        <v>20</v>
      </c>
      <c r="H50" s="20">
        <v>31</v>
      </c>
      <c r="I50" s="20">
        <v>6</v>
      </c>
      <c r="J50" s="20">
        <v>13</v>
      </c>
      <c r="K50" s="20">
        <v>17</v>
      </c>
      <c r="L50" s="20">
        <v>8</v>
      </c>
      <c r="M50" s="20">
        <v>146</v>
      </c>
    </row>
    <row r="51" spans="1:14" s="13" customFormat="1" ht="15.75" x14ac:dyDescent="0.25">
      <c r="A51" s="21"/>
      <c r="B51" s="21"/>
      <c r="C51" s="22"/>
      <c r="D51" s="23">
        <f>D50/C50*100</f>
        <v>66.666666666666657</v>
      </c>
      <c r="E51" s="23">
        <f>E50/42*100</f>
        <v>57.142857142857139</v>
      </c>
      <c r="F51" s="23">
        <f t="shared" ref="F51" si="59">F50/42*100</f>
        <v>30.952380952380953</v>
      </c>
      <c r="G51" s="23">
        <f t="shared" ref="G51" si="60">G50/42*100</f>
        <v>47.619047619047613</v>
      </c>
      <c r="H51" s="23">
        <f t="shared" ref="H51" si="61">H50/42*100</f>
        <v>73.80952380952381</v>
      </c>
      <c r="I51" s="23">
        <f t="shared" ref="I51" si="62">I50/42*100</f>
        <v>14.285714285714285</v>
      </c>
      <c r="J51" s="23">
        <f t="shared" ref="J51" si="63">J50/42*100</f>
        <v>30.952380952380953</v>
      </c>
      <c r="K51" s="23">
        <f t="shared" ref="K51" si="64">K50/42*100</f>
        <v>40.476190476190474</v>
      </c>
      <c r="L51" s="23">
        <f t="shared" ref="L51" si="65">L50/42*100</f>
        <v>19.047619047619047</v>
      </c>
      <c r="M51" s="23">
        <f>M50/C50</f>
        <v>6.9523809523809526</v>
      </c>
      <c r="N51" s="14"/>
    </row>
    <row r="52" spans="1:14" s="12" customFormat="1" ht="15.75" x14ac:dyDescent="0.25">
      <c r="A52" s="3" t="s">
        <v>13</v>
      </c>
      <c r="B52" s="3" t="s">
        <v>38</v>
      </c>
      <c r="C52" s="19">
        <v>34</v>
      </c>
      <c r="D52" s="20">
        <v>33</v>
      </c>
      <c r="E52" s="20">
        <v>44</v>
      </c>
      <c r="F52" s="20">
        <v>22</v>
      </c>
      <c r="G52" s="20">
        <v>22</v>
      </c>
      <c r="H52" s="20">
        <v>49</v>
      </c>
      <c r="I52" s="20">
        <v>6</v>
      </c>
      <c r="J52" s="20">
        <v>29</v>
      </c>
      <c r="K52" s="20">
        <v>23</v>
      </c>
      <c r="L52" s="20">
        <v>42</v>
      </c>
      <c r="M52" s="20">
        <v>270</v>
      </c>
    </row>
    <row r="53" spans="1:14" s="13" customFormat="1" ht="15.75" x14ac:dyDescent="0.25">
      <c r="A53" s="21"/>
      <c r="B53" s="21"/>
      <c r="C53" s="22"/>
      <c r="D53" s="23">
        <f>D52/C52*100</f>
        <v>97.058823529411768</v>
      </c>
      <c r="E53" s="23">
        <f>E52/68*100</f>
        <v>64.705882352941174</v>
      </c>
      <c r="F53" s="23">
        <f t="shared" ref="F53:L53" si="66">F52/68*100</f>
        <v>32.352941176470587</v>
      </c>
      <c r="G53" s="23">
        <f t="shared" si="66"/>
        <v>32.352941176470587</v>
      </c>
      <c r="H53" s="23">
        <f t="shared" si="66"/>
        <v>72.058823529411768</v>
      </c>
      <c r="I53" s="23">
        <f t="shared" si="66"/>
        <v>8.8235294117647065</v>
      </c>
      <c r="J53" s="23">
        <f t="shared" si="66"/>
        <v>42.647058823529413</v>
      </c>
      <c r="K53" s="23">
        <f t="shared" si="66"/>
        <v>33.82352941176471</v>
      </c>
      <c r="L53" s="23">
        <f t="shared" si="66"/>
        <v>61.764705882352942</v>
      </c>
      <c r="M53" s="23">
        <f>M52/C52</f>
        <v>7.9411764705882355</v>
      </c>
      <c r="N53" s="14"/>
    </row>
    <row r="54" spans="1:14" s="12" customFormat="1" ht="15.75" x14ac:dyDescent="0.25">
      <c r="A54" s="3" t="s">
        <v>13</v>
      </c>
      <c r="B54" s="3" t="s">
        <v>39</v>
      </c>
      <c r="C54" s="19">
        <v>17</v>
      </c>
      <c r="D54" s="20">
        <v>14</v>
      </c>
      <c r="E54" s="20">
        <v>29</v>
      </c>
      <c r="F54" s="20">
        <v>17</v>
      </c>
      <c r="G54" s="20">
        <v>18</v>
      </c>
      <c r="H54" s="20">
        <v>23</v>
      </c>
      <c r="I54" s="20">
        <v>6</v>
      </c>
      <c r="J54" s="20">
        <v>5</v>
      </c>
      <c r="K54" s="20">
        <v>13</v>
      </c>
      <c r="L54" s="20">
        <v>22</v>
      </c>
      <c r="M54" s="20">
        <v>147</v>
      </c>
    </row>
    <row r="55" spans="1:14" s="13" customFormat="1" ht="15.75" x14ac:dyDescent="0.25">
      <c r="A55" s="21"/>
      <c r="B55" s="21"/>
      <c r="C55" s="22"/>
      <c r="D55" s="23">
        <f>D54/C54*100</f>
        <v>82.35294117647058</v>
      </c>
      <c r="E55" s="23">
        <f>E54/34*100</f>
        <v>85.294117647058826</v>
      </c>
      <c r="F55" s="23">
        <f t="shared" ref="F55" si="67">F54/34*100</f>
        <v>50</v>
      </c>
      <c r="G55" s="23">
        <f t="shared" ref="G55" si="68">G54/34*100</f>
        <v>52.941176470588239</v>
      </c>
      <c r="H55" s="23">
        <f t="shared" ref="H55" si="69">H54/34*100</f>
        <v>67.64705882352942</v>
      </c>
      <c r="I55" s="23">
        <f t="shared" ref="I55" si="70">I54/34*100</f>
        <v>17.647058823529413</v>
      </c>
      <c r="J55" s="23">
        <f t="shared" ref="J55" si="71">J54/34*100</f>
        <v>14.705882352941178</v>
      </c>
      <c r="K55" s="23">
        <f t="shared" ref="K55" si="72">K54/34*100</f>
        <v>38.235294117647058</v>
      </c>
      <c r="L55" s="23">
        <f t="shared" ref="L55" si="73">L54/34*100</f>
        <v>64.705882352941174</v>
      </c>
      <c r="M55" s="23">
        <f>M54/C54</f>
        <v>8.6470588235294112</v>
      </c>
      <c r="N55" s="14"/>
    </row>
    <row r="56" spans="1:14" s="12" customFormat="1" ht="15.75" x14ac:dyDescent="0.25">
      <c r="A56" s="3"/>
      <c r="B56" s="3" t="s">
        <v>40</v>
      </c>
      <c r="C56" s="19">
        <v>9</v>
      </c>
      <c r="D56" s="20">
        <v>4</v>
      </c>
      <c r="E56" s="20">
        <v>10</v>
      </c>
      <c r="F56" s="20">
        <v>6</v>
      </c>
      <c r="G56" s="20">
        <v>4</v>
      </c>
      <c r="H56" s="20">
        <v>14</v>
      </c>
      <c r="I56" s="20">
        <v>0</v>
      </c>
      <c r="J56" s="20">
        <v>3</v>
      </c>
      <c r="K56" s="20">
        <v>2</v>
      </c>
      <c r="L56" s="20">
        <v>8</v>
      </c>
      <c r="M56" s="20">
        <v>51</v>
      </c>
    </row>
    <row r="57" spans="1:14" s="13" customFormat="1" ht="15.75" x14ac:dyDescent="0.25">
      <c r="A57" s="21"/>
      <c r="B57" s="21"/>
      <c r="C57" s="22"/>
      <c r="D57" s="23">
        <f>D56/C56*100</f>
        <v>44.444444444444443</v>
      </c>
      <c r="E57" s="23">
        <f>E56/18*100</f>
        <v>55.555555555555557</v>
      </c>
      <c r="F57" s="23">
        <f t="shared" ref="F57:L57" si="74">F56/18*100</f>
        <v>33.333333333333329</v>
      </c>
      <c r="G57" s="23">
        <f t="shared" si="74"/>
        <v>22.222222222222221</v>
      </c>
      <c r="H57" s="23">
        <f t="shared" si="74"/>
        <v>77.777777777777786</v>
      </c>
      <c r="I57" s="23">
        <f t="shared" si="74"/>
        <v>0</v>
      </c>
      <c r="J57" s="23">
        <f t="shared" si="74"/>
        <v>16.666666666666664</v>
      </c>
      <c r="K57" s="23">
        <f t="shared" si="74"/>
        <v>11.111111111111111</v>
      </c>
      <c r="L57" s="23">
        <f t="shared" si="74"/>
        <v>44.444444444444443</v>
      </c>
      <c r="M57" s="23">
        <f>M56/C56</f>
        <v>5.666666666666667</v>
      </c>
      <c r="N57" s="14"/>
    </row>
    <row r="58" spans="1:14" s="12" customFormat="1" ht="15.75" x14ac:dyDescent="0.25">
      <c r="A58" s="3" t="s">
        <v>13</v>
      </c>
      <c r="B58" s="3" t="s">
        <v>41</v>
      </c>
      <c r="C58" s="19">
        <v>19</v>
      </c>
      <c r="D58" s="20">
        <v>19</v>
      </c>
      <c r="E58" s="20">
        <v>32</v>
      </c>
      <c r="F58" s="20">
        <v>20</v>
      </c>
      <c r="G58" s="20">
        <v>28</v>
      </c>
      <c r="H58" s="20">
        <v>33</v>
      </c>
      <c r="I58" s="20">
        <v>22</v>
      </c>
      <c r="J58" s="20">
        <v>26</v>
      </c>
      <c r="K58" s="20">
        <v>25</v>
      </c>
      <c r="L58" s="20">
        <v>25</v>
      </c>
      <c r="M58" s="20">
        <v>230</v>
      </c>
    </row>
    <row r="59" spans="1:14" s="13" customFormat="1" ht="15.75" x14ac:dyDescent="0.25">
      <c r="A59" s="21"/>
      <c r="B59" s="21"/>
      <c r="C59" s="22"/>
      <c r="D59" s="24">
        <f>D58/C58*100</f>
        <v>100</v>
      </c>
      <c r="E59" s="23">
        <f>E58/38*100</f>
        <v>84.210526315789465</v>
      </c>
      <c r="F59" s="23">
        <f t="shared" ref="F59:L59" si="75">F58/38*100</f>
        <v>52.631578947368418</v>
      </c>
      <c r="G59" s="23">
        <f t="shared" si="75"/>
        <v>73.68421052631578</v>
      </c>
      <c r="H59" s="23">
        <f t="shared" si="75"/>
        <v>86.842105263157904</v>
      </c>
      <c r="I59" s="23">
        <f t="shared" si="75"/>
        <v>57.894736842105267</v>
      </c>
      <c r="J59" s="23">
        <f t="shared" si="75"/>
        <v>68.421052631578945</v>
      </c>
      <c r="K59" s="23">
        <f t="shared" si="75"/>
        <v>65.789473684210535</v>
      </c>
      <c r="L59" s="23">
        <f t="shared" si="75"/>
        <v>65.789473684210535</v>
      </c>
      <c r="M59" s="23">
        <f>M58/C58</f>
        <v>12.105263157894736</v>
      </c>
      <c r="N59" s="14"/>
    </row>
    <row r="60" spans="1:14" s="12" customFormat="1" ht="15.75" x14ac:dyDescent="0.25">
      <c r="A60" s="3" t="s">
        <v>13</v>
      </c>
      <c r="B60" s="3" t="s">
        <v>42</v>
      </c>
      <c r="C60" s="19">
        <v>18</v>
      </c>
      <c r="D60" s="20">
        <v>10</v>
      </c>
      <c r="E60" s="20">
        <v>28</v>
      </c>
      <c r="F60" s="20">
        <v>16</v>
      </c>
      <c r="G60" s="20">
        <v>16</v>
      </c>
      <c r="H60" s="20">
        <v>28</v>
      </c>
      <c r="I60" s="20">
        <v>9</v>
      </c>
      <c r="J60" s="20">
        <v>18</v>
      </c>
      <c r="K60" s="20">
        <v>17</v>
      </c>
      <c r="L60" s="20">
        <v>26</v>
      </c>
      <c r="M60" s="20">
        <v>168</v>
      </c>
    </row>
    <row r="61" spans="1:14" s="13" customFormat="1" ht="15.75" x14ac:dyDescent="0.25">
      <c r="A61" s="21"/>
      <c r="B61" s="21"/>
      <c r="C61" s="22"/>
      <c r="D61" s="23">
        <f>D60/C60*100</f>
        <v>55.555555555555557</v>
      </c>
      <c r="E61" s="23">
        <f>E60/36*100</f>
        <v>77.777777777777786</v>
      </c>
      <c r="F61" s="23">
        <f t="shared" ref="F61:L61" si="76">F60/36*100</f>
        <v>44.444444444444443</v>
      </c>
      <c r="G61" s="23">
        <f t="shared" si="76"/>
        <v>44.444444444444443</v>
      </c>
      <c r="H61" s="23">
        <f t="shared" si="76"/>
        <v>77.777777777777786</v>
      </c>
      <c r="I61" s="23">
        <f t="shared" si="76"/>
        <v>25</v>
      </c>
      <c r="J61" s="23">
        <f t="shared" si="76"/>
        <v>50</v>
      </c>
      <c r="K61" s="23">
        <f t="shared" si="76"/>
        <v>47.222222222222221</v>
      </c>
      <c r="L61" s="23">
        <f t="shared" si="76"/>
        <v>72.222222222222214</v>
      </c>
      <c r="M61" s="23">
        <f>M60/C60</f>
        <v>9.3333333333333339</v>
      </c>
      <c r="N61" s="14"/>
    </row>
    <row r="62" spans="1:14" s="12" customFormat="1" ht="15.75" x14ac:dyDescent="0.25">
      <c r="A62" s="3" t="s">
        <v>13</v>
      </c>
      <c r="B62" s="3" t="s">
        <v>43</v>
      </c>
      <c r="C62" s="19">
        <v>11</v>
      </c>
      <c r="D62" s="20">
        <v>11</v>
      </c>
      <c r="E62" s="20">
        <v>19</v>
      </c>
      <c r="F62" s="20">
        <v>12</v>
      </c>
      <c r="G62" s="20">
        <v>10</v>
      </c>
      <c r="H62" s="20">
        <v>19</v>
      </c>
      <c r="I62" s="20">
        <v>8</v>
      </c>
      <c r="J62" s="20">
        <v>6</v>
      </c>
      <c r="K62" s="20">
        <v>15</v>
      </c>
      <c r="L62" s="20">
        <v>12</v>
      </c>
      <c r="M62" s="20">
        <v>112</v>
      </c>
    </row>
    <row r="63" spans="1:14" s="13" customFormat="1" ht="15.75" x14ac:dyDescent="0.25">
      <c r="A63" s="21"/>
      <c r="B63" s="21"/>
      <c r="C63" s="22"/>
      <c r="D63" s="24">
        <f>D62/C62*100</f>
        <v>100</v>
      </c>
      <c r="E63" s="23">
        <f>E62/22*100</f>
        <v>86.36363636363636</v>
      </c>
      <c r="F63" s="23">
        <f t="shared" ref="F63:L63" si="77">F62/22*100</f>
        <v>54.54545454545454</v>
      </c>
      <c r="G63" s="23">
        <f t="shared" si="77"/>
        <v>45.454545454545453</v>
      </c>
      <c r="H63" s="23">
        <f t="shared" si="77"/>
        <v>86.36363636363636</v>
      </c>
      <c r="I63" s="23">
        <f t="shared" si="77"/>
        <v>36.363636363636367</v>
      </c>
      <c r="J63" s="23">
        <f t="shared" si="77"/>
        <v>27.27272727272727</v>
      </c>
      <c r="K63" s="23">
        <f t="shared" si="77"/>
        <v>68.181818181818173</v>
      </c>
      <c r="L63" s="23">
        <f t="shared" si="77"/>
        <v>54.54545454545454</v>
      </c>
      <c r="M63" s="23">
        <f>M62/C62</f>
        <v>10.181818181818182</v>
      </c>
      <c r="N63" s="14"/>
    </row>
    <row r="64" spans="1:14" s="12" customFormat="1" ht="15.75" x14ac:dyDescent="0.25">
      <c r="A64" s="3" t="s">
        <v>13</v>
      </c>
      <c r="B64" s="3" t="s">
        <v>44</v>
      </c>
      <c r="C64" s="19">
        <v>11</v>
      </c>
      <c r="D64" s="20">
        <v>11</v>
      </c>
      <c r="E64" s="20">
        <v>15</v>
      </c>
      <c r="F64" s="20">
        <v>9</v>
      </c>
      <c r="G64" s="20">
        <v>16</v>
      </c>
      <c r="H64" s="20">
        <v>14</v>
      </c>
      <c r="I64" s="20">
        <v>10</v>
      </c>
      <c r="J64" s="20">
        <v>10</v>
      </c>
      <c r="K64" s="20">
        <v>14</v>
      </c>
      <c r="L64" s="20">
        <v>10</v>
      </c>
      <c r="M64" s="20">
        <v>109</v>
      </c>
    </row>
    <row r="65" spans="1:14" s="13" customFormat="1" ht="15.75" x14ac:dyDescent="0.25">
      <c r="A65" s="21"/>
      <c r="B65" s="21"/>
      <c r="C65" s="22"/>
      <c r="D65" s="24">
        <f>D64/C64*100</f>
        <v>100</v>
      </c>
      <c r="E65" s="23">
        <f>E64/22*100</f>
        <v>68.181818181818173</v>
      </c>
      <c r="F65" s="23">
        <f t="shared" ref="F65" si="78">F64/22*100</f>
        <v>40.909090909090914</v>
      </c>
      <c r="G65" s="23">
        <f t="shared" ref="G65" si="79">G64/22*100</f>
        <v>72.727272727272734</v>
      </c>
      <c r="H65" s="23">
        <f t="shared" ref="H65" si="80">H64/22*100</f>
        <v>63.636363636363633</v>
      </c>
      <c r="I65" s="23">
        <f t="shared" ref="I65" si="81">I64/22*100</f>
        <v>45.454545454545453</v>
      </c>
      <c r="J65" s="23">
        <f t="shared" ref="J65" si="82">J64/22*100</f>
        <v>45.454545454545453</v>
      </c>
      <c r="K65" s="23">
        <f t="shared" ref="K65" si="83">K64/22*100</f>
        <v>63.636363636363633</v>
      </c>
      <c r="L65" s="23">
        <f t="shared" ref="L65" si="84">L64/22*100</f>
        <v>45.454545454545453</v>
      </c>
      <c r="M65" s="23">
        <f>M64/C64</f>
        <v>9.9090909090909083</v>
      </c>
      <c r="N65" s="14"/>
    </row>
    <row r="66" spans="1:14" s="12" customFormat="1" ht="15.75" x14ac:dyDescent="0.25">
      <c r="A66" s="3" t="s">
        <v>13</v>
      </c>
      <c r="B66" s="3" t="s">
        <v>45</v>
      </c>
      <c r="C66" s="19">
        <v>28</v>
      </c>
      <c r="D66" s="20">
        <v>28</v>
      </c>
      <c r="E66" s="20">
        <v>39</v>
      </c>
      <c r="F66" s="20">
        <v>33</v>
      </c>
      <c r="G66" s="20">
        <v>31</v>
      </c>
      <c r="H66" s="20">
        <v>48</v>
      </c>
      <c r="I66" s="20">
        <v>22</v>
      </c>
      <c r="J66" s="20">
        <v>26</v>
      </c>
      <c r="K66" s="20">
        <v>36</v>
      </c>
      <c r="L66" s="20">
        <v>33</v>
      </c>
      <c r="M66" s="20">
        <v>296</v>
      </c>
    </row>
    <row r="67" spans="1:14" s="13" customFormat="1" ht="15.75" x14ac:dyDescent="0.25">
      <c r="A67" s="21"/>
      <c r="B67" s="21"/>
      <c r="C67" s="22"/>
      <c r="D67" s="25">
        <f>D66/C66*100</f>
        <v>100</v>
      </c>
      <c r="E67" s="23">
        <f>E66/56*100</f>
        <v>69.642857142857139</v>
      </c>
      <c r="F67" s="23">
        <f t="shared" ref="F67" si="85">F66/56*100</f>
        <v>58.928571428571431</v>
      </c>
      <c r="G67" s="23">
        <f t="shared" ref="G67" si="86">G66/56*100</f>
        <v>55.357142857142861</v>
      </c>
      <c r="H67" s="23">
        <f t="shared" ref="H67" si="87">H66/56*100</f>
        <v>85.714285714285708</v>
      </c>
      <c r="I67" s="23">
        <f t="shared" ref="I67" si="88">I66/56*100</f>
        <v>39.285714285714285</v>
      </c>
      <c r="J67" s="23">
        <f t="shared" ref="J67" si="89">J66/56*100</f>
        <v>46.428571428571431</v>
      </c>
      <c r="K67" s="23">
        <f t="shared" ref="K67" si="90">K66/56*100</f>
        <v>64.285714285714292</v>
      </c>
      <c r="L67" s="23">
        <f t="shared" ref="L67" si="91">L66/56*100</f>
        <v>58.928571428571431</v>
      </c>
      <c r="M67" s="23">
        <f>M66/C66</f>
        <v>10.571428571428571</v>
      </c>
      <c r="N67" s="14"/>
    </row>
    <row r="68" spans="1:14" s="12" customFormat="1" ht="15.75" x14ac:dyDescent="0.25">
      <c r="A68" s="3" t="s">
        <v>13</v>
      </c>
      <c r="B68" s="3" t="s">
        <v>46</v>
      </c>
      <c r="C68" s="19">
        <v>26</v>
      </c>
      <c r="D68" s="20">
        <v>14</v>
      </c>
      <c r="E68" s="20">
        <v>31</v>
      </c>
      <c r="F68" s="20">
        <v>12</v>
      </c>
      <c r="G68" s="20">
        <v>36</v>
      </c>
      <c r="H68" s="20">
        <v>30</v>
      </c>
      <c r="I68" s="20">
        <v>20</v>
      </c>
      <c r="J68" s="20">
        <v>19</v>
      </c>
      <c r="K68" s="20">
        <v>15</v>
      </c>
      <c r="L68" s="20">
        <v>20</v>
      </c>
      <c r="M68" s="20">
        <v>197</v>
      </c>
    </row>
    <row r="69" spans="1:14" s="13" customFormat="1" ht="15.75" x14ac:dyDescent="0.25">
      <c r="A69" s="21"/>
      <c r="B69" s="21"/>
      <c r="C69" s="22"/>
      <c r="D69" s="23">
        <f>D68/C68*100</f>
        <v>53.846153846153847</v>
      </c>
      <c r="E69" s="23">
        <f>E68/52*100</f>
        <v>59.615384615384613</v>
      </c>
      <c r="F69" s="23">
        <f t="shared" ref="F69" si="92">F68/52*100</f>
        <v>23.076923076923077</v>
      </c>
      <c r="G69" s="23">
        <f t="shared" ref="G69" si="93">G68/52*100</f>
        <v>69.230769230769226</v>
      </c>
      <c r="H69" s="23">
        <f t="shared" ref="H69" si="94">H68/52*100</f>
        <v>57.692307692307686</v>
      </c>
      <c r="I69" s="23">
        <f t="shared" ref="I69" si="95">I68/52*100</f>
        <v>38.461538461538467</v>
      </c>
      <c r="J69" s="23">
        <f t="shared" ref="J69" si="96">J68/52*100</f>
        <v>36.538461538461533</v>
      </c>
      <c r="K69" s="23">
        <f t="shared" ref="K69" si="97">K68/52*100</f>
        <v>28.846153846153843</v>
      </c>
      <c r="L69" s="23">
        <f t="shared" ref="L69" si="98">L68/52*100</f>
        <v>38.461538461538467</v>
      </c>
      <c r="M69" s="23">
        <f>M68/C68</f>
        <v>7.5769230769230766</v>
      </c>
      <c r="N69" s="14"/>
    </row>
    <row r="70" spans="1:14" s="12" customFormat="1" ht="15.75" x14ac:dyDescent="0.25">
      <c r="A70" s="3"/>
      <c r="B70" s="3" t="s">
        <v>47</v>
      </c>
      <c r="C70" s="19">
        <v>21</v>
      </c>
      <c r="D70" s="20">
        <v>17</v>
      </c>
      <c r="E70" s="20">
        <v>31</v>
      </c>
      <c r="F70" s="20">
        <v>12</v>
      </c>
      <c r="G70" s="20">
        <v>7</v>
      </c>
      <c r="H70" s="20">
        <v>31</v>
      </c>
      <c r="I70" s="20">
        <v>8</v>
      </c>
      <c r="J70" s="20">
        <v>9</v>
      </c>
      <c r="K70" s="20">
        <v>13</v>
      </c>
      <c r="L70" s="20">
        <v>13</v>
      </c>
      <c r="M70" s="20">
        <v>141</v>
      </c>
    </row>
    <row r="71" spans="1:14" s="13" customFormat="1" ht="15.75" x14ac:dyDescent="0.25">
      <c r="A71" s="21"/>
      <c r="B71" s="21"/>
      <c r="C71" s="22"/>
      <c r="D71" s="23">
        <f>D70/C70*100</f>
        <v>80.952380952380949</v>
      </c>
      <c r="E71" s="23">
        <f>E70/42*100</f>
        <v>73.80952380952381</v>
      </c>
      <c r="F71" s="23">
        <f t="shared" ref="F71" si="99">F70/42*100</f>
        <v>28.571428571428569</v>
      </c>
      <c r="G71" s="23">
        <f t="shared" ref="G71" si="100">G70/42*100</f>
        <v>16.666666666666664</v>
      </c>
      <c r="H71" s="23">
        <f t="shared" ref="H71" si="101">H70/42*100</f>
        <v>73.80952380952381</v>
      </c>
      <c r="I71" s="23">
        <f t="shared" ref="I71" si="102">I70/42*100</f>
        <v>19.047619047619047</v>
      </c>
      <c r="J71" s="23">
        <f t="shared" ref="J71" si="103">J70/42*100</f>
        <v>21.428571428571427</v>
      </c>
      <c r="K71" s="23">
        <f t="shared" ref="K71" si="104">K70/42*100</f>
        <v>30.952380952380953</v>
      </c>
      <c r="L71" s="23">
        <f t="shared" ref="L71" si="105">L70/42*100</f>
        <v>30.952380952380953</v>
      </c>
      <c r="M71" s="23">
        <f>M70/C70</f>
        <v>6.7142857142857144</v>
      </c>
      <c r="N71" s="14"/>
    </row>
    <row r="72" spans="1:14" s="12" customFormat="1" ht="15.75" x14ac:dyDescent="0.25">
      <c r="A72" s="3" t="s">
        <v>13</v>
      </c>
      <c r="B72" s="3" t="s">
        <v>48</v>
      </c>
      <c r="C72" s="19">
        <v>51</v>
      </c>
      <c r="D72" s="20">
        <v>32</v>
      </c>
      <c r="E72" s="20">
        <v>67</v>
      </c>
      <c r="F72" s="20">
        <v>24</v>
      </c>
      <c r="G72" s="20">
        <v>12</v>
      </c>
      <c r="H72" s="20">
        <v>59</v>
      </c>
      <c r="I72" s="20">
        <v>8</v>
      </c>
      <c r="J72" s="20">
        <v>27</v>
      </c>
      <c r="K72" s="20">
        <v>19</v>
      </c>
      <c r="L72" s="20">
        <v>39</v>
      </c>
      <c r="M72" s="20">
        <v>287</v>
      </c>
    </row>
    <row r="73" spans="1:14" s="13" customFormat="1" ht="15.75" x14ac:dyDescent="0.25">
      <c r="A73" s="21"/>
      <c r="B73" s="21"/>
      <c r="C73" s="22"/>
      <c r="D73" s="23">
        <f>D72/C72*100</f>
        <v>62.745098039215684</v>
      </c>
      <c r="E73" s="23">
        <f>E72/102*100</f>
        <v>65.686274509803923</v>
      </c>
      <c r="F73" s="23">
        <f t="shared" ref="F73:L73" si="106">F72/102*100</f>
        <v>23.52941176470588</v>
      </c>
      <c r="G73" s="23">
        <f t="shared" si="106"/>
        <v>11.76470588235294</v>
      </c>
      <c r="H73" s="23">
        <f t="shared" si="106"/>
        <v>57.843137254901968</v>
      </c>
      <c r="I73" s="23">
        <f t="shared" si="106"/>
        <v>7.8431372549019605</v>
      </c>
      <c r="J73" s="23">
        <f t="shared" si="106"/>
        <v>26.47058823529412</v>
      </c>
      <c r="K73" s="23">
        <f t="shared" si="106"/>
        <v>18.627450980392158</v>
      </c>
      <c r="L73" s="23">
        <f t="shared" si="106"/>
        <v>38.235294117647058</v>
      </c>
      <c r="M73" s="23">
        <f>M72/C72</f>
        <v>5.6274509803921573</v>
      </c>
      <c r="N73" s="14"/>
    </row>
    <row r="74" spans="1:14" s="12" customFormat="1" ht="15.75" x14ac:dyDescent="0.25">
      <c r="A74" s="3" t="s">
        <v>13</v>
      </c>
      <c r="B74" s="3" t="s">
        <v>49</v>
      </c>
      <c r="C74" s="19">
        <v>22</v>
      </c>
      <c r="D74" s="20">
        <v>22</v>
      </c>
      <c r="E74" s="20">
        <v>14</v>
      </c>
      <c r="F74" s="20">
        <v>10</v>
      </c>
      <c r="G74" s="20">
        <v>10</v>
      </c>
      <c r="H74" s="20">
        <v>8</v>
      </c>
      <c r="I74" s="20">
        <v>0</v>
      </c>
      <c r="J74" s="20">
        <v>1</v>
      </c>
      <c r="K74" s="20">
        <v>1</v>
      </c>
      <c r="L74" s="20">
        <v>2</v>
      </c>
      <c r="M74" s="20">
        <v>68</v>
      </c>
    </row>
    <row r="75" spans="1:14" s="13" customFormat="1" ht="15.75" x14ac:dyDescent="0.25">
      <c r="A75" s="21"/>
      <c r="B75" s="21"/>
      <c r="C75" s="22"/>
      <c r="D75" s="24">
        <f>D74/C74*100</f>
        <v>100</v>
      </c>
      <c r="E75" s="23">
        <f>E74/44*100</f>
        <v>31.818181818181817</v>
      </c>
      <c r="F75" s="23">
        <f t="shared" ref="F75:L75" si="107">F74/44*100</f>
        <v>22.727272727272727</v>
      </c>
      <c r="G75" s="23">
        <f t="shared" si="107"/>
        <v>22.727272727272727</v>
      </c>
      <c r="H75" s="23">
        <f t="shared" si="107"/>
        <v>18.181818181818183</v>
      </c>
      <c r="I75" s="23">
        <f t="shared" si="107"/>
        <v>0</v>
      </c>
      <c r="J75" s="23">
        <f t="shared" si="107"/>
        <v>2.2727272727272729</v>
      </c>
      <c r="K75" s="23">
        <f t="shared" si="107"/>
        <v>2.2727272727272729</v>
      </c>
      <c r="L75" s="23">
        <f t="shared" si="107"/>
        <v>4.5454545454545459</v>
      </c>
      <c r="M75" s="23">
        <f>M74/C74</f>
        <v>3.0909090909090908</v>
      </c>
      <c r="N75" s="14"/>
    </row>
    <row r="76" spans="1:14" s="12" customFormat="1" ht="15.75" x14ac:dyDescent="0.25">
      <c r="A76" s="3" t="s">
        <v>13</v>
      </c>
      <c r="B76" s="3" t="s">
        <v>50</v>
      </c>
      <c r="C76" s="19">
        <v>32</v>
      </c>
      <c r="D76" s="20">
        <v>21</v>
      </c>
      <c r="E76" s="20">
        <v>46</v>
      </c>
      <c r="F76" s="20">
        <v>10</v>
      </c>
      <c r="G76" s="20">
        <v>30</v>
      </c>
      <c r="H76" s="20">
        <v>48</v>
      </c>
      <c r="I76" s="20">
        <v>8</v>
      </c>
      <c r="J76" s="20">
        <v>29</v>
      </c>
      <c r="K76" s="20">
        <v>9</v>
      </c>
      <c r="L76" s="20">
        <v>20</v>
      </c>
      <c r="M76" s="20">
        <v>221</v>
      </c>
    </row>
    <row r="77" spans="1:14" s="13" customFormat="1" ht="15.75" x14ac:dyDescent="0.25">
      <c r="A77" s="21" t="s">
        <v>13</v>
      </c>
      <c r="B77" s="21"/>
      <c r="C77" s="22"/>
      <c r="D77" s="23">
        <f>D76/C76*100</f>
        <v>65.625</v>
      </c>
      <c r="E77" s="23">
        <f>E76/64*100</f>
        <v>71.875</v>
      </c>
      <c r="F77" s="23">
        <f t="shared" ref="F77:L77" si="108">F76/64*100</f>
        <v>15.625</v>
      </c>
      <c r="G77" s="23">
        <f t="shared" si="108"/>
        <v>46.875</v>
      </c>
      <c r="H77" s="23">
        <f t="shared" si="108"/>
        <v>75</v>
      </c>
      <c r="I77" s="23">
        <f t="shared" si="108"/>
        <v>12.5</v>
      </c>
      <c r="J77" s="23">
        <f t="shared" si="108"/>
        <v>45.3125</v>
      </c>
      <c r="K77" s="23">
        <f t="shared" si="108"/>
        <v>14.0625</v>
      </c>
      <c r="L77" s="23">
        <f t="shared" si="108"/>
        <v>31.25</v>
      </c>
      <c r="M77" s="23">
        <f>M76/C76</f>
        <v>6.90625</v>
      </c>
      <c r="N77" s="14"/>
    </row>
    <row r="78" spans="1:14" s="12" customFormat="1" ht="15.75" x14ac:dyDescent="0.25">
      <c r="A78" s="3" t="s">
        <v>13</v>
      </c>
      <c r="B78" s="3" t="s">
        <v>51</v>
      </c>
      <c r="C78" s="19">
        <v>21</v>
      </c>
      <c r="D78" s="20">
        <v>16</v>
      </c>
      <c r="E78" s="20">
        <v>24</v>
      </c>
      <c r="F78" s="20">
        <v>8</v>
      </c>
      <c r="G78" s="20">
        <v>34</v>
      </c>
      <c r="H78" s="20">
        <v>35</v>
      </c>
      <c r="I78" s="20">
        <v>17</v>
      </c>
      <c r="J78" s="20">
        <v>19</v>
      </c>
      <c r="K78" s="20">
        <v>17</v>
      </c>
      <c r="L78" s="20">
        <v>26</v>
      </c>
      <c r="M78" s="20">
        <v>196</v>
      </c>
    </row>
    <row r="79" spans="1:14" s="13" customFormat="1" ht="15.75" x14ac:dyDescent="0.25">
      <c r="A79" s="21" t="s">
        <v>13</v>
      </c>
      <c r="B79" s="21"/>
      <c r="C79" s="22"/>
      <c r="D79" s="23">
        <f>D78/C78*100</f>
        <v>76.19047619047619</v>
      </c>
      <c r="E79" s="23">
        <f>E78/42*100</f>
        <v>57.142857142857139</v>
      </c>
      <c r="F79" s="23">
        <f t="shared" ref="F79" si="109">F78/42*100</f>
        <v>19.047619047619047</v>
      </c>
      <c r="G79" s="23">
        <f t="shared" ref="G79" si="110">G78/42*100</f>
        <v>80.952380952380949</v>
      </c>
      <c r="H79" s="23">
        <f t="shared" ref="H79" si="111">H78/42*100</f>
        <v>83.333333333333343</v>
      </c>
      <c r="I79" s="23">
        <f t="shared" ref="I79" si="112">I78/42*100</f>
        <v>40.476190476190474</v>
      </c>
      <c r="J79" s="23">
        <f t="shared" ref="J79" si="113">J78/42*100</f>
        <v>45.238095238095241</v>
      </c>
      <c r="K79" s="23">
        <f t="shared" ref="K79" si="114">K78/42*100</f>
        <v>40.476190476190474</v>
      </c>
      <c r="L79" s="23">
        <f t="shared" ref="L79" si="115">L78/42*100</f>
        <v>61.904761904761905</v>
      </c>
      <c r="M79" s="23">
        <f>M78/C78</f>
        <v>9.3333333333333339</v>
      </c>
      <c r="N79" s="14"/>
    </row>
    <row r="80" spans="1:14" s="12" customFormat="1" ht="15.75" x14ac:dyDescent="0.25">
      <c r="A80" s="3" t="s">
        <v>13</v>
      </c>
      <c r="B80" s="3" t="s">
        <v>52</v>
      </c>
      <c r="C80" s="19">
        <v>19</v>
      </c>
      <c r="D80" s="20">
        <v>9</v>
      </c>
      <c r="E80" s="20">
        <v>26</v>
      </c>
      <c r="F80" s="20">
        <v>8</v>
      </c>
      <c r="G80" s="20">
        <v>2</v>
      </c>
      <c r="H80" s="20">
        <v>24</v>
      </c>
      <c r="I80" s="20">
        <v>0</v>
      </c>
      <c r="J80" s="20">
        <v>11</v>
      </c>
      <c r="K80" s="20">
        <v>1</v>
      </c>
      <c r="L80" s="20">
        <v>11</v>
      </c>
      <c r="M80" s="20">
        <v>92</v>
      </c>
    </row>
    <row r="81" spans="1:14" s="13" customFormat="1" ht="15.75" x14ac:dyDescent="0.25">
      <c r="A81" s="21"/>
      <c r="B81" s="21"/>
      <c r="C81" s="22"/>
      <c r="D81" s="23">
        <f>D80/C80*100</f>
        <v>47.368421052631575</v>
      </c>
      <c r="E81" s="23">
        <f>E80/38*100</f>
        <v>68.421052631578945</v>
      </c>
      <c r="F81" s="23">
        <f t="shared" ref="F81" si="116">F80/38*100</f>
        <v>21.052631578947366</v>
      </c>
      <c r="G81" s="23">
        <f t="shared" ref="G81" si="117">G80/38*100</f>
        <v>5.2631578947368416</v>
      </c>
      <c r="H81" s="23">
        <f t="shared" ref="H81" si="118">H80/38*100</f>
        <v>63.157894736842103</v>
      </c>
      <c r="I81" s="23">
        <f t="shared" ref="I81" si="119">I80/38*100</f>
        <v>0</v>
      </c>
      <c r="J81" s="23">
        <f t="shared" ref="J81" si="120">J80/38*100</f>
        <v>28.947368421052634</v>
      </c>
      <c r="K81" s="23">
        <f t="shared" ref="K81" si="121">K80/38*100</f>
        <v>2.6315789473684208</v>
      </c>
      <c r="L81" s="23">
        <f t="shared" ref="L81" si="122">L80/38*100</f>
        <v>28.947368421052634</v>
      </c>
      <c r="M81" s="23">
        <f>M80/C80</f>
        <v>4.8421052631578947</v>
      </c>
      <c r="N81" s="14"/>
    </row>
    <row r="82" spans="1:14" s="12" customFormat="1" ht="15.75" x14ac:dyDescent="0.25">
      <c r="A82" s="3" t="s">
        <v>13</v>
      </c>
      <c r="B82" s="3" t="s">
        <v>53</v>
      </c>
      <c r="C82" s="19">
        <v>30</v>
      </c>
      <c r="D82" s="20">
        <v>22</v>
      </c>
      <c r="E82" s="20">
        <v>45</v>
      </c>
      <c r="F82" s="20">
        <v>11</v>
      </c>
      <c r="G82" s="20">
        <v>51</v>
      </c>
      <c r="H82" s="20">
        <v>50</v>
      </c>
      <c r="I82" s="20">
        <v>23</v>
      </c>
      <c r="J82" s="20">
        <v>41</v>
      </c>
      <c r="K82" s="20">
        <v>29</v>
      </c>
      <c r="L82" s="20">
        <v>33</v>
      </c>
      <c r="M82" s="20">
        <v>305</v>
      </c>
    </row>
    <row r="83" spans="1:14" s="13" customFormat="1" ht="15.75" x14ac:dyDescent="0.25">
      <c r="A83" s="21"/>
      <c r="B83" s="21"/>
      <c r="C83" s="22"/>
      <c r="D83" s="23">
        <f>D82/C82*100</f>
        <v>73.333333333333329</v>
      </c>
      <c r="E83" s="23">
        <f>E82/60*100</f>
        <v>75</v>
      </c>
      <c r="F83" s="23">
        <f t="shared" ref="F83" si="123">F82/60*100</f>
        <v>18.333333333333332</v>
      </c>
      <c r="G83" s="23">
        <f t="shared" ref="G83" si="124">G82/60*100</f>
        <v>85</v>
      </c>
      <c r="H83" s="23">
        <f t="shared" ref="H83" si="125">H82/60*100</f>
        <v>83.333333333333343</v>
      </c>
      <c r="I83" s="23">
        <f t="shared" ref="I83" si="126">I82/60*100</f>
        <v>38.333333333333336</v>
      </c>
      <c r="J83" s="23">
        <f t="shared" ref="J83" si="127">J82/60*100</f>
        <v>68.333333333333329</v>
      </c>
      <c r="K83" s="23">
        <f t="shared" ref="K83" si="128">K82/60*100</f>
        <v>48.333333333333336</v>
      </c>
      <c r="L83" s="23">
        <f t="shared" ref="L83" si="129">L82/60*100</f>
        <v>55.000000000000007</v>
      </c>
      <c r="M83" s="23">
        <f>M82/C82</f>
        <v>10.166666666666666</v>
      </c>
      <c r="N83" s="14"/>
    </row>
    <row r="84" spans="1:14" s="12" customFormat="1" ht="15.75" x14ac:dyDescent="0.25">
      <c r="A84" s="3"/>
      <c r="B84" s="3" t="s">
        <v>54</v>
      </c>
      <c r="C84" s="19">
        <v>58</v>
      </c>
      <c r="D84" s="20">
        <v>34</v>
      </c>
      <c r="E84" s="20">
        <v>73</v>
      </c>
      <c r="F84" s="20">
        <v>62</v>
      </c>
      <c r="G84" s="20">
        <v>70</v>
      </c>
      <c r="H84" s="20">
        <v>94</v>
      </c>
      <c r="I84" s="20">
        <v>21</v>
      </c>
      <c r="J84" s="20">
        <v>55</v>
      </c>
      <c r="K84" s="20">
        <v>43</v>
      </c>
      <c r="L84" s="20">
        <v>60</v>
      </c>
      <c r="M84" s="20">
        <v>512</v>
      </c>
    </row>
    <row r="85" spans="1:14" s="13" customFormat="1" ht="15.75" x14ac:dyDescent="0.25">
      <c r="A85" s="21"/>
      <c r="B85" s="21"/>
      <c r="C85" s="22"/>
      <c r="D85" s="23">
        <f>D84/C84*100</f>
        <v>58.620689655172406</v>
      </c>
      <c r="E85" s="23">
        <f>E84/116*100</f>
        <v>62.931034482758619</v>
      </c>
      <c r="F85" s="23">
        <f t="shared" ref="F85:L85" si="130">F84/116*100</f>
        <v>53.448275862068961</v>
      </c>
      <c r="G85" s="23">
        <f t="shared" si="130"/>
        <v>60.344827586206897</v>
      </c>
      <c r="H85" s="23">
        <f t="shared" si="130"/>
        <v>81.034482758620683</v>
      </c>
      <c r="I85" s="23">
        <f t="shared" si="130"/>
        <v>18.103448275862068</v>
      </c>
      <c r="J85" s="23">
        <f t="shared" si="130"/>
        <v>47.413793103448278</v>
      </c>
      <c r="K85" s="23">
        <f t="shared" si="130"/>
        <v>37.068965517241381</v>
      </c>
      <c r="L85" s="23">
        <f t="shared" si="130"/>
        <v>51.724137931034484</v>
      </c>
      <c r="M85" s="23">
        <f>M84/C84</f>
        <v>8.8275862068965516</v>
      </c>
      <c r="N85" s="14"/>
    </row>
    <row r="86" spans="1:14" s="12" customFormat="1" ht="15.75" x14ac:dyDescent="0.25">
      <c r="A86" s="3" t="s">
        <v>13</v>
      </c>
      <c r="B86" s="3" t="s">
        <v>55</v>
      </c>
      <c r="C86" s="19">
        <v>20</v>
      </c>
      <c r="D86" s="20">
        <v>17</v>
      </c>
      <c r="E86" s="20">
        <v>22</v>
      </c>
      <c r="F86" s="20">
        <v>20</v>
      </c>
      <c r="G86" s="20">
        <v>18</v>
      </c>
      <c r="H86" s="20">
        <v>32</v>
      </c>
      <c r="I86" s="20">
        <v>22</v>
      </c>
      <c r="J86" s="20">
        <v>19</v>
      </c>
      <c r="K86" s="20">
        <v>26</v>
      </c>
      <c r="L86" s="20">
        <v>20</v>
      </c>
      <c r="M86" s="20">
        <v>196</v>
      </c>
    </row>
    <row r="87" spans="1:14" s="13" customFormat="1" ht="15.75" x14ac:dyDescent="0.25">
      <c r="A87" s="21"/>
      <c r="B87" s="21"/>
      <c r="C87" s="22"/>
      <c r="D87" s="23">
        <f>D86/C86*100</f>
        <v>85</v>
      </c>
      <c r="E87" s="23">
        <f>E86/40*100</f>
        <v>55.000000000000007</v>
      </c>
      <c r="F87" s="23">
        <f t="shared" ref="F87:L87" si="131">F86/40*100</f>
        <v>50</v>
      </c>
      <c r="G87" s="23">
        <f t="shared" si="131"/>
        <v>45</v>
      </c>
      <c r="H87" s="23">
        <f t="shared" si="131"/>
        <v>80</v>
      </c>
      <c r="I87" s="23">
        <f t="shared" si="131"/>
        <v>55.000000000000007</v>
      </c>
      <c r="J87" s="23">
        <f t="shared" si="131"/>
        <v>47.5</v>
      </c>
      <c r="K87" s="23">
        <f t="shared" si="131"/>
        <v>65</v>
      </c>
      <c r="L87" s="23">
        <f t="shared" si="131"/>
        <v>50</v>
      </c>
      <c r="M87" s="23">
        <f>M86/C86</f>
        <v>9.8000000000000007</v>
      </c>
      <c r="N87" s="14"/>
    </row>
    <row r="88" spans="1:14" s="12" customFormat="1" ht="15.75" x14ac:dyDescent="0.25">
      <c r="A88" s="3" t="s">
        <v>13</v>
      </c>
      <c r="B88" s="3" t="s">
        <v>56</v>
      </c>
      <c r="C88" s="19">
        <v>20</v>
      </c>
      <c r="D88" s="20">
        <v>11</v>
      </c>
      <c r="E88" s="20">
        <v>29</v>
      </c>
      <c r="F88" s="20">
        <v>8</v>
      </c>
      <c r="G88" s="20">
        <v>15</v>
      </c>
      <c r="H88" s="20">
        <v>23</v>
      </c>
      <c r="I88" s="20">
        <v>10</v>
      </c>
      <c r="J88" s="20">
        <v>13</v>
      </c>
      <c r="K88" s="20">
        <v>9</v>
      </c>
      <c r="L88" s="20">
        <v>8</v>
      </c>
      <c r="M88" s="20">
        <v>126</v>
      </c>
    </row>
    <row r="89" spans="1:14" s="13" customFormat="1" ht="15.75" x14ac:dyDescent="0.25">
      <c r="A89" s="21"/>
      <c r="B89" s="21"/>
      <c r="C89" s="22"/>
      <c r="D89" s="23">
        <f>D88/C88*100</f>
        <v>55.000000000000007</v>
      </c>
      <c r="E89" s="23">
        <f>E88/40*100</f>
        <v>72.5</v>
      </c>
      <c r="F89" s="23">
        <f t="shared" ref="F89" si="132">F88/40*100</f>
        <v>20</v>
      </c>
      <c r="G89" s="23">
        <f t="shared" ref="G89" si="133">G88/40*100</f>
        <v>37.5</v>
      </c>
      <c r="H89" s="23">
        <f t="shared" ref="H89" si="134">H88/40*100</f>
        <v>57.499999999999993</v>
      </c>
      <c r="I89" s="23">
        <f t="shared" ref="I89" si="135">I88/40*100</f>
        <v>25</v>
      </c>
      <c r="J89" s="23">
        <f t="shared" ref="J89" si="136">J88/40*100</f>
        <v>32.5</v>
      </c>
      <c r="K89" s="23">
        <f t="shared" ref="K89" si="137">K88/40*100</f>
        <v>22.5</v>
      </c>
      <c r="L89" s="23">
        <f t="shared" ref="L89" si="138">L88/40*100</f>
        <v>20</v>
      </c>
      <c r="M89" s="23">
        <f>M88/C88</f>
        <v>6.3</v>
      </c>
    </row>
    <row r="90" spans="1:14" s="12" customFormat="1" ht="15.75" x14ac:dyDescent="0.25">
      <c r="A90" s="3"/>
      <c r="B90" s="3" t="s">
        <v>57</v>
      </c>
      <c r="C90" s="3">
        <f>SUM(C4:C88)</f>
        <v>1153</v>
      </c>
      <c r="D90" s="3">
        <f>SUM(D4,D6,D8,D10,D12,D14,D16,D18,D20,D22,D24,D26,D28,D30,D32,D34,D36,D38,D40,D42,D44,D46,D48,D50,D52,D54,D56,D58,D60,D62,D64,D66,D68,D70,D72,D74,D76,D78,D80,D82,D84,D86,D88)</f>
        <v>834</v>
      </c>
      <c r="E90" s="3">
        <f t="shared" ref="E90:L90" si="139">SUM(E4,E6,E8,E10,E12,E14,E16,E18,E20,E22,E24,E26,E28,E30,E32,E34,E36,E38,E40,E42,E44,E46,E48,E50,E52,E54,E56,E58,E60,E62,E64,E66,E68,E70,E72,E74,E76,E78,E80,E82,E84,E86,E88)</f>
        <v>1602</v>
      </c>
      <c r="F90" s="3">
        <f t="shared" si="139"/>
        <v>748</v>
      </c>
      <c r="G90" s="3">
        <f t="shared" si="139"/>
        <v>1039</v>
      </c>
      <c r="H90" s="3">
        <f t="shared" si="139"/>
        <v>1642</v>
      </c>
      <c r="I90" s="3">
        <f t="shared" si="139"/>
        <v>557</v>
      </c>
      <c r="J90" s="3">
        <f t="shared" si="139"/>
        <v>1008</v>
      </c>
      <c r="K90" s="3">
        <f t="shared" si="139"/>
        <v>925</v>
      </c>
      <c r="L90" s="3">
        <f t="shared" si="139"/>
        <v>1102</v>
      </c>
      <c r="M90" s="3">
        <f>SUM(M4,M6,M8,M10,M12,M14,M16,M18,M20,M22,M24,M26,M28,M30,M32,M34,M36,M38,M40,M42,M44,M46,M48,M50,M52,M54,M56,M58,M60,M62,M64,M66,M68,M70,M72,M74,M76,M78,M80,M82,M84,M86,M88)</f>
        <v>9457</v>
      </c>
    </row>
    <row r="91" spans="1:14" s="12" customFormat="1" ht="15.75" x14ac:dyDescent="0.25">
      <c r="A91" s="20"/>
      <c r="B91" s="20"/>
      <c r="C91" s="20"/>
      <c r="D91" s="23">
        <f>D90/C90*100</f>
        <v>72.333044232437118</v>
      </c>
      <c r="E91" s="23">
        <f>E90/2306*100</f>
        <v>69.47094535993061</v>
      </c>
      <c r="F91" s="23">
        <f t="shared" ref="F91:L91" si="140">F90/2306*100</f>
        <v>32.437120555073726</v>
      </c>
      <c r="G91" s="23">
        <f t="shared" si="140"/>
        <v>45.056374674761493</v>
      </c>
      <c r="H91" s="23">
        <f t="shared" si="140"/>
        <v>71.20555073720729</v>
      </c>
      <c r="I91" s="23">
        <f t="shared" si="140"/>
        <v>24.154379878577622</v>
      </c>
      <c r="J91" s="23">
        <f t="shared" si="140"/>
        <v>43.712055507372071</v>
      </c>
      <c r="K91" s="23">
        <f t="shared" si="140"/>
        <v>40.112749349522986</v>
      </c>
      <c r="L91" s="23">
        <f t="shared" si="140"/>
        <v>47.788378143972245</v>
      </c>
      <c r="M91" s="23">
        <f>M90/C90</f>
        <v>8.2020815264527318</v>
      </c>
    </row>
    <row r="92" spans="1:14" s="8" customFormat="1" x14ac:dyDescent="0.25">
      <c r="D92" s="11"/>
    </row>
    <row r="93" spans="1:14" ht="15.75" thickBot="1" x14ac:dyDescent="0.3"/>
    <row r="94" spans="1:14" s="8" customFormat="1" ht="16.5" thickBot="1" x14ac:dyDescent="0.3">
      <c r="B94" s="31"/>
      <c r="C94" s="32" t="s">
        <v>2</v>
      </c>
      <c r="D94" s="33"/>
      <c r="E94" s="34"/>
      <c r="F94" s="35" t="s">
        <v>1</v>
      </c>
      <c r="G94" s="36"/>
      <c r="H94" s="37"/>
      <c r="I94" s="38" t="s">
        <v>0</v>
      </c>
      <c r="J94" s="39"/>
      <c r="K94" s="40"/>
      <c r="L94" s="29" t="s">
        <v>58</v>
      </c>
    </row>
    <row r="95" spans="1:14" s="8" customFormat="1" ht="16.5" thickBot="1" x14ac:dyDescent="0.3">
      <c r="A95" s="9"/>
      <c r="B95" s="42" t="s">
        <v>59</v>
      </c>
      <c r="C95" s="43" t="s">
        <v>62</v>
      </c>
      <c r="D95" s="44" t="s">
        <v>61</v>
      </c>
      <c r="E95" s="45" t="s">
        <v>60</v>
      </c>
      <c r="F95" s="46" t="s">
        <v>62</v>
      </c>
      <c r="G95" s="47" t="s">
        <v>60</v>
      </c>
      <c r="H95" s="48" t="s">
        <v>60</v>
      </c>
      <c r="I95" s="49" t="s">
        <v>62</v>
      </c>
      <c r="J95" s="50" t="s">
        <v>60</v>
      </c>
      <c r="K95" s="51" t="s">
        <v>61</v>
      </c>
      <c r="L95" s="30"/>
    </row>
    <row r="96" spans="1:14" s="8" customFormat="1" ht="15.75" x14ac:dyDescent="0.25">
      <c r="A96" s="10"/>
      <c r="B96" s="41" t="s">
        <v>63</v>
      </c>
      <c r="C96" s="52">
        <v>37.799387718350438</v>
      </c>
      <c r="D96" s="53">
        <v>22.042139384116695</v>
      </c>
      <c r="E96" s="54">
        <v>35.890509634431837</v>
      </c>
      <c r="F96" s="55">
        <v>69.241851251575724</v>
      </c>
      <c r="G96" s="56">
        <v>32.58598955519539</v>
      </c>
      <c r="H96" s="57">
        <v>47.42481541509094</v>
      </c>
      <c r="I96" s="58">
        <v>74.500270124257156</v>
      </c>
      <c r="J96" s="59">
        <v>67.287952458130746</v>
      </c>
      <c r="K96" s="60">
        <v>38.474698361246176</v>
      </c>
      <c r="L96" s="61">
        <v>7.76</v>
      </c>
    </row>
    <row r="97" spans="1:12" s="8" customFormat="1" ht="15.75" x14ac:dyDescent="0.25">
      <c r="A97" s="10"/>
      <c r="B97" s="27" t="s">
        <v>13</v>
      </c>
      <c r="C97" s="62">
        <v>45.056374674761493</v>
      </c>
      <c r="D97" s="63">
        <v>24.154379878577622</v>
      </c>
      <c r="E97" s="64">
        <v>43.712055507372071</v>
      </c>
      <c r="F97" s="62">
        <v>69.47094535993061</v>
      </c>
      <c r="G97" s="63">
        <v>32.437120555073726</v>
      </c>
      <c r="H97" s="64">
        <v>47.788378143972245</v>
      </c>
      <c r="I97" s="62">
        <v>72.333044232437118</v>
      </c>
      <c r="J97" s="63">
        <v>71.20555073720729</v>
      </c>
      <c r="K97" s="64">
        <v>40.112749349522986</v>
      </c>
      <c r="L97" s="65">
        <v>8.1999999999999993</v>
      </c>
    </row>
    <row r="98" spans="1:12" s="8" customFormat="1" ht="15.75" x14ac:dyDescent="0.25">
      <c r="A98" s="10"/>
      <c r="B98" s="28" t="s">
        <v>14</v>
      </c>
      <c r="C98" s="66">
        <v>45</v>
      </c>
      <c r="D98" s="67">
        <v>30</v>
      </c>
      <c r="E98" s="68">
        <v>58.333333333333336</v>
      </c>
      <c r="F98" s="66">
        <v>75</v>
      </c>
      <c r="G98" s="67">
        <v>38.333333333333336</v>
      </c>
      <c r="H98" s="68">
        <v>48.333333333333336</v>
      </c>
      <c r="I98" s="66">
        <v>80</v>
      </c>
      <c r="J98" s="67">
        <v>73.333333333333329</v>
      </c>
      <c r="K98" s="68">
        <v>55.000000000000007</v>
      </c>
      <c r="L98" s="69">
        <v>9.2666666666666675</v>
      </c>
    </row>
    <row r="99" spans="1:12" s="8" customFormat="1" ht="15.75" x14ac:dyDescent="0.25">
      <c r="A99" s="10"/>
      <c r="B99" s="28" t="s">
        <v>15</v>
      </c>
      <c r="C99" s="66">
        <v>41.17647058823529</v>
      </c>
      <c r="D99" s="67">
        <v>8.8235294117647065</v>
      </c>
      <c r="E99" s="68">
        <v>52.941176470588239</v>
      </c>
      <c r="F99" s="66">
        <v>70.588235294117652</v>
      </c>
      <c r="G99" s="67">
        <v>20.588235294117645</v>
      </c>
      <c r="H99" s="68">
        <v>82.35294117647058</v>
      </c>
      <c r="I99" s="66">
        <v>58.82352941176471</v>
      </c>
      <c r="J99" s="67">
        <v>73.529411764705884</v>
      </c>
      <c r="K99" s="68">
        <v>38.235294117647058</v>
      </c>
      <c r="L99" s="69">
        <v>8.3529411764705888</v>
      </c>
    </row>
    <row r="100" spans="1:12" s="8" customFormat="1" ht="15.75" x14ac:dyDescent="0.25">
      <c r="A100" s="10"/>
      <c r="B100" s="28" t="s">
        <v>16</v>
      </c>
      <c r="C100" s="66">
        <v>43.333333333333336</v>
      </c>
      <c r="D100" s="67">
        <v>15.555555555555555</v>
      </c>
      <c r="E100" s="68">
        <v>45.555555555555557</v>
      </c>
      <c r="F100" s="66">
        <v>62.222222222222221</v>
      </c>
      <c r="G100" s="67">
        <v>53.333333333333336</v>
      </c>
      <c r="H100" s="68">
        <v>43.333333333333336</v>
      </c>
      <c r="I100" s="66">
        <v>57.777777777777771</v>
      </c>
      <c r="J100" s="67">
        <v>80</v>
      </c>
      <c r="K100" s="68">
        <v>48.888888888888886</v>
      </c>
      <c r="L100" s="69">
        <v>8.4222222222222225</v>
      </c>
    </row>
    <row r="101" spans="1:12" s="8" customFormat="1" ht="15.75" x14ac:dyDescent="0.25">
      <c r="A101" s="10"/>
      <c r="B101" s="28" t="s">
        <v>17</v>
      </c>
      <c r="C101" s="66">
        <v>28.000000000000004</v>
      </c>
      <c r="D101" s="67">
        <v>22</v>
      </c>
      <c r="E101" s="68">
        <v>48</v>
      </c>
      <c r="F101" s="66">
        <v>78</v>
      </c>
      <c r="G101" s="67">
        <v>48</v>
      </c>
      <c r="H101" s="68">
        <v>57.999999999999993</v>
      </c>
      <c r="I101" s="66">
        <v>64</v>
      </c>
      <c r="J101" s="67">
        <v>88</v>
      </c>
      <c r="K101" s="68">
        <v>32</v>
      </c>
      <c r="L101" s="69">
        <v>8.68</v>
      </c>
    </row>
    <row r="102" spans="1:12" s="8" customFormat="1" ht="15.75" x14ac:dyDescent="0.25">
      <c r="A102" s="10"/>
      <c r="B102" s="28" t="s">
        <v>18</v>
      </c>
      <c r="C102" s="66">
        <v>43.333333333333336</v>
      </c>
      <c r="D102" s="67">
        <v>11.666666666666666</v>
      </c>
      <c r="E102" s="68">
        <v>50</v>
      </c>
      <c r="F102" s="66">
        <v>65</v>
      </c>
      <c r="G102" s="67">
        <v>26.666666666666668</v>
      </c>
      <c r="H102" s="68">
        <v>51.666666666666671</v>
      </c>
      <c r="I102" s="66">
        <v>76.666666666666671</v>
      </c>
      <c r="J102" s="67">
        <v>75</v>
      </c>
      <c r="K102" s="68">
        <v>45</v>
      </c>
      <c r="L102" s="69">
        <v>8.1333333333333329</v>
      </c>
    </row>
    <row r="103" spans="1:12" s="8" customFormat="1" ht="15.75" x14ac:dyDescent="0.25">
      <c r="A103" s="10"/>
      <c r="B103" s="28" t="s">
        <v>19</v>
      </c>
      <c r="C103" s="66">
        <v>38.235294117647058</v>
      </c>
      <c r="D103" s="67">
        <v>11.76470588235294</v>
      </c>
      <c r="E103" s="68">
        <v>32.352941176470587</v>
      </c>
      <c r="F103" s="66">
        <v>67.64705882352942</v>
      </c>
      <c r="G103" s="67">
        <v>44.117647058823529</v>
      </c>
      <c r="H103" s="68">
        <v>32.352941176470587</v>
      </c>
      <c r="I103" s="66">
        <v>41.17647058823529</v>
      </c>
      <c r="J103" s="67">
        <v>67.64705882352942</v>
      </c>
      <c r="K103" s="68">
        <v>32.352941176470587</v>
      </c>
      <c r="L103" s="69">
        <v>6.9411764705882355</v>
      </c>
    </row>
    <row r="104" spans="1:12" s="8" customFormat="1" ht="15.75" x14ac:dyDescent="0.25">
      <c r="A104" s="10"/>
      <c r="B104" s="28" t="s">
        <v>20</v>
      </c>
      <c r="C104" s="66">
        <v>47.916666666666671</v>
      </c>
      <c r="D104" s="67">
        <v>14.583333333333334</v>
      </c>
      <c r="E104" s="68">
        <v>64.583333333333343</v>
      </c>
      <c r="F104" s="66">
        <v>75</v>
      </c>
      <c r="G104" s="67">
        <v>27.083333333333332</v>
      </c>
      <c r="H104" s="68">
        <v>60.416666666666664</v>
      </c>
      <c r="I104" s="66">
        <v>83.333333333333343</v>
      </c>
      <c r="J104" s="67">
        <v>68.75</v>
      </c>
      <c r="K104" s="68">
        <v>16.666666666666664</v>
      </c>
      <c r="L104" s="69">
        <v>8.3333333333333339</v>
      </c>
    </row>
    <row r="105" spans="1:12" s="8" customFormat="1" ht="15.75" x14ac:dyDescent="0.25">
      <c r="A105" s="10"/>
      <c r="B105" s="28" t="s">
        <v>21</v>
      </c>
      <c r="C105" s="66">
        <v>21.428571428571427</v>
      </c>
      <c r="D105" s="67">
        <v>8.9285714285714288</v>
      </c>
      <c r="E105" s="68">
        <v>27.678571428571431</v>
      </c>
      <c r="F105" s="66">
        <v>64.285714285714292</v>
      </c>
      <c r="G105" s="67">
        <v>38.392857142857146</v>
      </c>
      <c r="H105" s="68">
        <v>24.107142857142858</v>
      </c>
      <c r="I105" s="66">
        <v>58.928571428571431</v>
      </c>
      <c r="J105" s="67">
        <v>62.5</v>
      </c>
      <c r="K105" s="68">
        <v>38.392857142857146</v>
      </c>
      <c r="L105" s="69">
        <v>6.3035714285714288</v>
      </c>
    </row>
    <row r="106" spans="1:12" s="8" customFormat="1" ht="15.75" x14ac:dyDescent="0.25">
      <c r="A106" s="10"/>
      <c r="B106" s="28" t="s">
        <v>22</v>
      </c>
      <c r="C106" s="66">
        <v>67.857142857142861</v>
      </c>
      <c r="D106" s="67">
        <v>14.285714285714285</v>
      </c>
      <c r="E106" s="68">
        <v>46.428571428571431</v>
      </c>
      <c r="F106" s="66">
        <v>75</v>
      </c>
      <c r="G106" s="67">
        <v>17.857142857142858</v>
      </c>
      <c r="H106" s="68">
        <v>62.5</v>
      </c>
      <c r="I106" s="66">
        <v>75</v>
      </c>
      <c r="J106" s="67">
        <v>69.642857142857139</v>
      </c>
      <c r="K106" s="68">
        <v>57.142857142857139</v>
      </c>
      <c r="L106" s="69">
        <v>8.9642857142857135</v>
      </c>
    </row>
    <row r="107" spans="1:12" s="8" customFormat="1" ht="15.75" x14ac:dyDescent="0.25">
      <c r="A107" s="10"/>
      <c r="B107" s="28" t="s">
        <v>23</v>
      </c>
      <c r="C107" s="66">
        <v>57.142857142857139</v>
      </c>
      <c r="D107" s="67">
        <v>38.095238095238095</v>
      </c>
      <c r="E107" s="68">
        <v>57.142857142857139</v>
      </c>
      <c r="F107" s="66">
        <v>54.761904761904766</v>
      </c>
      <c r="G107" s="67">
        <v>9.5238095238095237</v>
      </c>
      <c r="H107" s="68">
        <v>30.952380952380953</v>
      </c>
      <c r="I107" s="66">
        <v>71.428571428571431</v>
      </c>
      <c r="J107" s="67">
        <v>78.571428571428569</v>
      </c>
      <c r="K107" s="68">
        <v>23.809523809523807</v>
      </c>
      <c r="L107" s="69">
        <v>7.7142857142857144</v>
      </c>
    </row>
    <row r="108" spans="1:12" s="8" customFormat="1" ht="15.75" x14ac:dyDescent="0.25">
      <c r="A108" s="10"/>
      <c r="B108" s="28" t="s">
        <v>24</v>
      </c>
      <c r="C108" s="66">
        <v>14.285714285714285</v>
      </c>
      <c r="D108" s="67">
        <v>0</v>
      </c>
      <c r="E108" s="68">
        <v>39.285714285714285</v>
      </c>
      <c r="F108" s="66">
        <v>71.428571428571431</v>
      </c>
      <c r="G108" s="67">
        <v>17.857142857142858</v>
      </c>
      <c r="H108" s="68">
        <v>32.142857142857146</v>
      </c>
      <c r="I108" s="66">
        <v>50</v>
      </c>
      <c r="J108" s="67">
        <v>60.714285714285708</v>
      </c>
      <c r="K108" s="68">
        <v>50</v>
      </c>
      <c r="L108" s="69">
        <v>6.2142857142857144</v>
      </c>
    </row>
    <row r="109" spans="1:12" s="8" customFormat="1" ht="15.75" x14ac:dyDescent="0.25">
      <c r="A109" s="10"/>
      <c r="B109" s="28" t="s">
        <v>25</v>
      </c>
      <c r="C109" s="66">
        <v>8.3333333333333321</v>
      </c>
      <c r="D109" s="67">
        <v>66.666666666666657</v>
      </c>
      <c r="E109" s="68">
        <v>66.666666666666657</v>
      </c>
      <c r="F109" s="66">
        <v>58.333333333333336</v>
      </c>
      <c r="G109" s="67">
        <v>16.666666666666664</v>
      </c>
      <c r="H109" s="68">
        <v>0</v>
      </c>
      <c r="I109" s="66">
        <v>16.666666666666664</v>
      </c>
      <c r="J109" s="67">
        <v>66.666666666666657</v>
      </c>
      <c r="K109" s="68">
        <v>25</v>
      </c>
      <c r="L109" s="69">
        <v>6.333333333333333</v>
      </c>
    </row>
    <row r="110" spans="1:12" s="8" customFormat="1" ht="15.75" x14ac:dyDescent="0.25">
      <c r="A110" s="10"/>
      <c r="B110" s="28" t="s">
        <v>26</v>
      </c>
      <c r="C110" s="66">
        <v>61.53846153846154</v>
      </c>
      <c r="D110" s="67">
        <v>29.807692307692307</v>
      </c>
      <c r="E110" s="68">
        <v>42.307692307692307</v>
      </c>
      <c r="F110" s="66">
        <v>72.115384615384613</v>
      </c>
      <c r="G110" s="67">
        <v>30.76923076923077</v>
      </c>
      <c r="H110" s="68">
        <v>51.923076923076927</v>
      </c>
      <c r="I110" s="66">
        <v>90.384615384615387</v>
      </c>
      <c r="J110" s="67">
        <v>72.115384615384613</v>
      </c>
      <c r="K110" s="68">
        <v>51.923076923076927</v>
      </c>
      <c r="L110" s="69">
        <v>9.1538461538461533</v>
      </c>
    </row>
    <row r="111" spans="1:12" s="8" customFormat="1" ht="15.75" x14ac:dyDescent="0.25">
      <c r="A111" s="10"/>
      <c r="B111" s="28" t="s">
        <v>27</v>
      </c>
      <c r="C111" s="66">
        <v>63.46153846153846</v>
      </c>
      <c r="D111" s="67">
        <v>11.538461538461538</v>
      </c>
      <c r="E111" s="68">
        <v>40.384615384615387</v>
      </c>
      <c r="F111" s="66">
        <v>78.84615384615384</v>
      </c>
      <c r="G111" s="67">
        <v>32.692307692307693</v>
      </c>
      <c r="H111" s="68">
        <v>40.384615384615387</v>
      </c>
      <c r="I111" s="66">
        <v>53.846153846153847</v>
      </c>
      <c r="J111" s="67">
        <v>71.15384615384616</v>
      </c>
      <c r="K111" s="68">
        <v>57.692307692307686</v>
      </c>
      <c r="L111" s="69">
        <v>8.4615384615384617</v>
      </c>
    </row>
    <row r="112" spans="1:12" s="8" customFormat="1" ht="15.75" x14ac:dyDescent="0.25">
      <c r="A112" s="10"/>
      <c r="B112" s="28" t="s">
        <v>28</v>
      </c>
      <c r="C112" s="66">
        <v>56.12244897959183</v>
      </c>
      <c r="D112" s="67">
        <v>74.489795918367349</v>
      </c>
      <c r="E112" s="68">
        <v>65.306122448979593</v>
      </c>
      <c r="F112" s="66">
        <v>84.693877551020407</v>
      </c>
      <c r="G112" s="67">
        <v>27.551020408163261</v>
      </c>
      <c r="H112" s="68">
        <v>56.12244897959183</v>
      </c>
      <c r="I112" s="66">
        <v>93.877551020408163</v>
      </c>
      <c r="J112" s="67">
        <v>70.408163265306129</v>
      </c>
      <c r="K112" s="68">
        <v>60.204081632653065</v>
      </c>
      <c r="L112" s="69">
        <v>10.836734693877551</v>
      </c>
    </row>
    <row r="113" spans="1:12" s="8" customFormat="1" ht="15.75" x14ac:dyDescent="0.25">
      <c r="A113" s="10"/>
      <c r="B113" s="28" t="s">
        <v>29</v>
      </c>
      <c r="C113" s="66">
        <v>33.333333333333329</v>
      </c>
      <c r="D113" s="67">
        <v>15.555555555555555</v>
      </c>
      <c r="E113" s="68">
        <v>30</v>
      </c>
      <c r="F113" s="66">
        <v>73.333333333333329</v>
      </c>
      <c r="G113" s="67">
        <v>26.666666666666668</v>
      </c>
      <c r="H113" s="68">
        <v>45.555555555555557</v>
      </c>
      <c r="I113" s="66">
        <v>66.666666666666657</v>
      </c>
      <c r="J113" s="67">
        <v>73.333333333333329</v>
      </c>
      <c r="K113" s="68">
        <v>20</v>
      </c>
      <c r="L113" s="69">
        <v>7.0222222222222221</v>
      </c>
    </row>
    <row r="114" spans="1:12" s="8" customFormat="1" ht="15.75" x14ac:dyDescent="0.25">
      <c r="A114" s="10"/>
      <c r="B114" s="28" t="s">
        <v>30</v>
      </c>
      <c r="C114" s="66">
        <v>42.391304347826086</v>
      </c>
      <c r="D114" s="67">
        <v>8.695652173913043</v>
      </c>
      <c r="E114" s="68">
        <v>35.869565217391305</v>
      </c>
      <c r="F114" s="66">
        <v>83.695652173913047</v>
      </c>
      <c r="G114" s="67">
        <v>23.913043478260871</v>
      </c>
      <c r="H114" s="68">
        <v>58.695652173913047</v>
      </c>
      <c r="I114" s="66">
        <v>69.565217391304344</v>
      </c>
      <c r="J114" s="67">
        <v>73.91304347826086</v>
      </c>
      <c r="K114" s="68">
        <v>51.086956521739133</v>
      </c>
      <c r="L114" s="69">
        <v>8.2608695652173907</v>
      </c>
    </row>
    <row r="115" spans="1:12" s="8" customFormat="1" ht="15.75" x14ac:dyDescent="0.25">
      <c r="A115" s="10"/>
      <c r="B115" s="28" t="s">
        <v>31</v>
      </c>
      <c r="C115" s="66">
        <v>20</v>
      </c>
      <c r="D115" s="67">
        <v>20</v>
      </c>
      <c r="E115" s="68">
        <v>53.333333333333336</v>
      </c>
      <c r="F115" s="66">
        <v>63.333333333333329</v>
      </c>
      <c r="G115" s="67">
        <v>36.666666666666664</v>
      </c>
      <c r="H115" s="68">
        <v>43.333333333333336</v>
      </c>
      <c r="I115" s="66">
        <v>53.333333333333336</v>
      </c>
      <c r="J115" s="67">
        <v>76.666666666666671</v>
      </c>
      <c r="K115" s="68">
        <v>33.333333333333329</v>
      </c>
      <c r="L115" s="69">
        <v>7.4666666666666668</v>
      </c>
    </row>
    <row r="116" spans="1:12" s="8" customFormat="1" ht="15.75" x14ac:dyDescent="0.25">
      <c r="A116" s="10"/>
      <c r="B116" s="28" t="s">
        <v>32</v>
      </c>
      <c r="C116" s="66">
        <v>65.384615384615387</v>
      </c>
      <c r="D116" s="67">
        <v>11.538461538461538</v>
      </c>
      <c r="E116" s="68">
        <v>67.307692307692307</v>
      </c>
      <c r="F116" s="66">
        <v>69.230769230769226</v>
      </c>
      <c r="G116" s="67">
        <v>19.230769230769234</v>
      </c>
      <c r="H116" s="68">
        <v>92.307692307692307</v>
      </c>
      <c r="I116" s="66">
        <v>76.923076923076934</v>
      </c>
      <c r="J116" s="67">
        <v>55.769230769230774</v>
      </c>
      <c r="K116" s="68">
        <v>38.461538461538467</v>
      </c>
      <c r="L116" s="69">
        <v>8.2307692307692299</v>
      </c>
    </row>
    <row r="117" spans="1:12" s="8" customFormat="1" ht="15.75" x14ac:dyDescent="0.25">
      <c r="A117" s="10"/>
      <c r="B117" s="28" t="s">
        <v>33</v>
      </c>
      <c r="C117" s="66">
        <v>0</v>
      </c>
      <c r="D117" s="67">
        <v>50</v>
      </c>
      <c r="E117" s="68">
        <v>50</v>
      </c>
      <c r="F117" s="66">
        <v>75</v>
      </c>
      <c r="G117" s="67">
        <v>42.307692307692307</v>
      </c>
      <c r="H117" s="68">
        <v>50</v>
      </c>
      <c r="I117" s="66">
        <v>88.461538461538453</v>
      </c>
      <c r="J117" s="67">
        <v>55.769230769230774</v>
      </c>
      <c r="K117" s="68">
        <v>40.384615384615387</v>
      </c>
      <c r="L117" s="69">
        <v>9.4615384615384617</v>
      </c>
    </row>
    <row r="118" spans="1:12" s="8" customFormat="1" ht="15.75" x14ac:dyDescent="0.25">
      <c r="A118" s="10"/>
      <c r="B118" s="28" t="s">
        <v>34</v>
      </c>
      <c r="C118" s="66">
        <v>72.58064516129032</v>
      </c>
      <c r="D118" s="67">
        <v>0</v>
      </c>
      <c r="E118" s="68">
        <v>20</v>
      </c>
      <c r="F118" s="66">
        <v>60</v>
      </c>
      <c r="G118" s="67">
        <v>25</v>
      </c>
      <c r="H118" s="68">
        <v>45</v>
      </c>
      <c r="I118" s="66">
        <v>60</v>
      </c>
      <c r="J118" s="67">
        <v>55.000000000000007</v>
      </c>
      <c r="K118" s="68">
        <v>20</v>
      </c>
      <c r="L118" s="69">
        <v>5.0999999999999996</v>
      </c>
    </row>
    <row r="119" spans="1:12" s="8" customFormat="1" ht="15.75" x14ac:dyDescent="0.25">
      <c r="A119" s="10"/>
      <c r="B119" s="28" t="s">
        <v>35</v>
      </c>
      <c r="C119" s="66">
        <v>50</v>
      </c>
      <c r="D119" s="67">
        <v>61.29032258064516</v>
      </c>
      <c r="E119" s="68">
        <v>59.677419354838712</v>
      </c>
      <c r="F119" s="66">
        <v>70.967741935483872</v>
      </c>
      <c r="G119" s="67">
        <v>32.258064516129032</v>
      </c>
      <c r="H119" s="68">
        <v>67.741935483870961</v>
      </c>
      <c r="I119" s="66">
        <v>87.096774193548384</v>
      </c>
      <c r="J119" s="67">
        <v>85.483870967741936</v>
      </c>
      <c r="K119" s="68">
        <v>61.29032258064516</v>
      </c>
      <c r="L119" s="69">
        <v>11.096774193548388</v>
      </c>
    </row>
    <row r="120" spans="1:12" s="8" customFormat="1" ht="15.75" x14ac:dyDescent="0.25">
      <c r="A120" s="10"/>
      <c r="B120" s="28" t="s">
        <v>36</v>
      </c>
      <c r="C120" s="66">
        <v>47.619047619047613</v>
      </c>
      <c r="D120" s="67">
        <v>32.692307692307693</v>
      </c>
      <c r="E120" s="68">
        <v>61.53846153846154</v>
      </c>
      <c r="F120" s="66">
        <v>69.230769230769226</v>
      </c>
      <c r="G120" s="67">
        <v>28.846153846153843</v>
      </c>
      <c r="H120" s="68">
        <v>40.384615384615387</v>
      </c>
      <c r="I120" s="66">
        <v>73.076923076923066</v>
      </c>
      <c r="J120" s="67">
        <v>69.230769230769226</v>
      </c>
      <c r="K120" s="68">
        <v>50</v>
      </c>
      <c r="L120" s="69">
        <v>8.7692307692307701</v>
      </c>
    </row>
    <row r="121" spans="1:12" s="8" customFormat="1" ht="15.75" x14ac:dyDescent="0.25">
      <c r="A121" s="10"/>
      <c r="B121" s="28" t="s">
        <v>37</v>
      </c>
      <c r="C121" s="66">
        <v>32.352941176470587</v>
      </c>
      <c r="D121" s="67">
        <v>14.285714285714285</v>
      </c>
      <c r="E121" s="68">
        <v>30.952380952380953</v>
      </c>
      <c r="F121" s="66">
        <v>57.142857142857139</v>
      </c>
      <c r="G121" s="67">
        <v>30.952380952380953</v>
      </c>
      <c r="H121" s="68">
        <v>19.047619047619047</v>
      </c>
      <c r="I121" s="66">
        <v>66.666666666666657</v>
      </c>
      <c r="J121" s="67">
        <v>73.80952380952381</v>
      </c>
      <c r="K121" s="68">
        <v>40.476190476190474</v>
      </c>
      <c r="L121" s="69">
        <v>6.9523809523809526</v>
      </c>
    </row>
    <row r="122" spans="1:12" s="8" customFormat="1" ht="15.75" x14ac:dyDescent="0.25">
      <c r="A122" s="10"/>
      <c r="B122" s="28" t="s">
        <v>38</v>
      </c>
      <c r="C122" s="66">
        <v>52.941176470588239</v>
      </c>
      <c r="D122" s="67">
        <v>8.8235294117647065</v>
      </c>
      <c r="E122" s="68">
        <v>42.647058823529413</v>
      </c>
      <c r="F122" s="66">
        <v>64.705882352941174</v>
      </c>
      <c r="G122" s="67">
        <v>32.352941176470587</v>
      </c>
      <c r="H122" s="68">
        <v>61.764705882352942</v>
      </c>
      <c r="I122" s="66">
        <v>97.058823529411768</v>
      </c>
      <c r="J122" s="67">
        <v>72.058823529411768</v>
      </c>
      <c r="K122" s="68">
        <v>33.82352941176471</v>
      </c>
      <c r="L122" s="69">
        <v>7.9411764705882355</v>
      </c>
    </row>
    <row r="123" spans="1:12" s="8" customFormat="1" ht="15.75" x14ac:dyDescent="0.25">
      <c r="A123" s="10"/>
      <c r="B123" s="28" t="s">
        <v>39</v>
      </c>
      <c r="C123" s="66">
        <v>22.222222222222221</v>
      </c>
      <c r="D123" s="67">
        <v>17.647058823529413</v>
      </c>
      <c r="E123" s="68">
        <v>14.705882352941178</v>
      </c>
      <c r="F123" s="66">
        <v>85.294117647058826</v>
      </c>
      <c r="G123" s="67">
        <v>50</v>
      </c>
      <c r="H123" s="68">
        <v>64.705882352941174</v>
      </c>
      <c r="I123" s="66">
        <v>82.35294117647058</v>
      </c>
      <c r="J123" s="67">
        <v>67.64705882352942</v>
      </c>
      <c r="K123" s="68">
        <v>38.235294117647058</v>
      </c>
      <c r="L123" s="69">
        <v>8.6470588235294112</v>
      </c>
    </row>
    <row r="124" spans="1:12" s="8" customFormat="1" ht="15.75" x14ac:dyDescent="0.25">
      <c r="A124" s="10"/>
      <c r="B124" s="28" t="s">
        <v>40</v>
      </c>
      <c r="C124" s="66">
        <v>73.68421052631578</v>
      </c>
      <c r="D124" s="67">
        <v>0</v>
      </c>
      <c r="E124" s="68">
        <v>16.666666666666664</v>
      </c>
      <c r="F124" s="66">
        <v>55.555555555555557</v>
      </c>
      <c r="G124" s="67">
        <v>33.333333333333329</v>
      </c>
      <c r="H124" s="68">
        <v>44.444444444444443</v>
      </c>
      <c r="I124" s="66">
        <v>44.444444444444443</v>
      </c>
      <c r="J124" s="67">
        <v>77.777777777777786</v>
      </c>
      <c r="K124" s="68">
        <v>11.111111111111111</v>
      </c>
      <c r="L124" s="69">
        <v>5.666666666666667</v>
      </c>
    </row>
    <row r="125" spans="1:12" s="8" customFormat="1" ht="15.75" x14ac:dyDescent="0.25">
      <c r="A125" s="10"/>
      <c r="B125" s="28" t="s">
        <v>41</v>
      </c>
      <c r="C125" s="66">
        <v>44.444444444444443</v>
      </c>
      <c r="D125" s="67">
        <v>57.894736842105267</v>
      </c>
      <c r="E125" s="68">
        <v>68.421052631578945</v>
      </c>
      <c r="F125" s="66">
        <v>84.210526315789465</v>
      </c>
      <c r="G125" s="67">
        <v>52.631578947368418</v>
      </c>
      <c r="H125" s="68">
        <v>65.789473684210535</v>
      </c>
      <c r="I125" s="70">
        <v>100</v>
      </c>
      <c r="J125" s="67">
        <v>86.842105263157904</v>
      </c>
      <c r="K125" s="68">
        <v>65.789473684210535</v>
      </c>
      <c r="L125" s="69">
        <v>12.105263157894736</v>
      </c>
    </row>
    <row r="126" spans="1:12" s="8" customFormat="1" ht="15.75" x14ac:dyDescent="0.25">
      <c r="A126" s="10"/>
      <c r="B126" s="28" t="s">
        <v>42</v>
      </c>
      <c r="C126" s="66">
        <v>45.454545454545453</v>
      </c>
      <c r="D126" s="67">
        <v>25</v>
      </c>
      <c r="E126" s="68">
        <v>50</v>
      </c>
      <c r="F126" s="66">
        <v>77.777777777777786</v>
      </c>
      <c r="G126" s="67">
        <v>44.444444444444443</v>
      </c>
      <c r="H126" s="68">
        <v>72.222222222222214</v>
      </c>
      <c r="I126" s="66">
        <v>55.555555555555557</v>
      </c>
      <c r="J126" s="67">
        <v>77.777777777777786</v>
      </c>
      <c r="K126" s="68">
        <v>47.222222222222221</v>
      </c>
      <c r="L126" s="69">
        <v>9.3333333333333339</v>
      </c>
    </row>
    <row r="127" spans="1:12" s="8" customFormat="1" ht="15.75" x14ac:dyDescent="0.25">
      <c r="A127" s="10"/>
      <c r="B127" s="28" t="s">
        <v>43</v>
      </c>
      <c r="C127" s="66">
        <v>72.727272727272734</v>
      </c>
      <c r="D127" s="67">
        <v>36.363636363636367</v>
      </c>
      <c r="E127" s="68">
        <v>27.27272727272727</v>
      </c>
      <c r="F127" s="66">
        <v>86.36363636363636</v>
      </c>
      <c r="G127" s="67">
        <v>54.54545454545454</v>
      </c>
      <c r="H127" s="68">
        <v>54.54545454545454</v>
      </c>
      <c r="I127" s="70">
        <v>100</v>
      </c>
      <c r="J127" s="67">
        <v>86.36363636363636</v>
      </c>
      <c r="K127" s="68">
        <v>68.181818181818173</v>
      </c>
      <c r="L127" s="69">
        <v>10.181818181818182</v>
      </c>
    </row>
    <row r="128" spans="1:12" s="8" customFormat="1" ht="15.75" x14ac:dyDescent="0.25">
      <c r="A128" s="10"/>
      <c r="B128" s="28" t="s">
        <v>44</v>
      </c>
      <c r="C128" s="66">
        <v>55.357142857142861</v>
      </c>
      <c r="D128" s="67">
        <v>45.454545454545453</v>
      </c>
      <c r="E128" s="68">
        <v>45.454545454545453</v>
      </c>
      <c r="F128" s="66">
        <v>68.181818181818173</v>
      </c>
      <c r="G128" s="67">
        <v>40.909090909090914</v>
      </c>
      <c r="H128" s="68">
        <v>45.454545454545453</v>
      </c>
      <c r="I128" s="70">
        <v>100</v>
      </c>
      <c r="J128" s="67">
        <v>63.636363636363633</v>
      </c>
      <c r="K128" s="68">
        <v>63.636363636363633</v>
      </c>
      <c r="L128" s="69">
        <v>9.9090909090909083</v>
      </c>
    </row>
    <row r="129" spans="1:12" s="8" customFormat="1" ht="15.75" x14ac:dyDescent="0.25">
      <c r="A129" s="10"/>
      <c r="B129" s="28" t="s">
        <v>45</v>
      </c>
      <c r="C129" s="66">
        <v>69.230769230769226</v>
      </c>
      <c r="D129" s="67">
        <v>39.285714285714285</v>
      </c>
      <c r="E129" s="68">
        <v>46.428571428571431</v>
      </c>
      <c r="F129" s="66">
        <v>69.642857142857139</v>
      </c>
      <c r="G129" s="67">
        <v>58.928571428571431</v>
      </c>
      <c r="H129" s="68">
        <v>58.928571428571431</v>
      </c>
      <c r="I129" s="71">
        <v>100</v>
      </c>
      <c r="J129" s="67">
        <v>85.714285714285708</v>
      </c>
      <c r="K129" s="68">
        <v>64.285714285714292</v>
      </c>
      <c r="L129" s="69">
        <v>10.571428571428571</v>
      </c>
    </row>
    <row r="130" spans="1:12" s="8" customFormat="1" ht="15.75" x14ac:dyDescent="0.25">
      <c r="A130" s="10"/>
      <c r="B130" s="28" t="s">
        <v>46</v>
      </c>
      <c r="C130" s="66">
        <v>16.666666666666664</v>
      </c>
      <c r="D130" s="67">
        <v>38.461538461538467</v>
      </c>
      <c r="E130" s="68">
        <v>36.538461538461533</v>
      </c>
      <c r="F130" s="66">
        <v>59.615384615384613</v>
      </c>
      <c r="G130" s="67">
        <v>23.076923076923077</v>
      </c>
      <c r="H130" s="68">
        <v>38.461538461538467</v>
      </c>
      <c r="I130" s="66">
        <v>53.846153846153847</v>
      </c>
      <c r="J130" s="67">
        <v>57.692307692307686</v>
      </c>
      <c r="K130" s="68">
        <v>28.846153846153843</v>
      </c>
      <c r="L130" s="69">
        <v>7.5769230769230766</v>
      </c>
    </row>
    <row r="131" spans="1:12" s="8" customFormat="1" ht="15.75" x14ac:dyDescent="0.25">
      <c r="A131" s="10"/>
      <c r="B131" s="28" t="s">
        <v>47</v>
      </c>
      <c r="C131" s="66">
        <v>11.76470588235294</v>
      </c>
      <c r="D131" s="67">
        <v>19.047619047619047</v>
      </c>
      <c r="E131" s="68">
        <v>21.428571428571427</v>
      </c>
      <c r="F131" s="66">
        <v>73.80952380952381</v>
      </c>
      <c r="G131" s="67">
        <v>28.571428571428569</v>
      </c>
      <c r="H131" s="68">
        <v>30.952380952380953</v>
      </c>
      <c r="I131" s="66">
        <v>80.952380952380949</v>
      </c>
      <c r="J131" s="67">
        <v>73.80952380952381</v>
      </c>
      <c r="K131" s="68">
        <v>30.952380952380953</v>
      </c>
      <c r="L131" s="69">
        <v>6.7142857142857144</v>
      </c>
    </row>
    <row r="132" spans="1:12" s="8" customFormat="1" ht="15.75" x14ac:dyDescent="0.25">
      <c r="A132" s="10"/>
      <c r="B132" s="28" t="s">
        <v>48</v>
      </c>
      <c r="C132" s="66">
        <v>22.727272727272727</v>
      </c>
      <c r="D132" s="67">
        <v>7.8431372549019605</v>
      </c>
      <c r="E132" s="68">
        <v>26.47058823529412</v>
      </c>
      <c r="F132" s="66">
        <v>65.686274509803923</v>
      </c>
      <c r="G132" s="67">
        <v>23.52941176470588</v>
      </c>
      <c r="H132" s="68">
        <v>38.235294117647058</v>
      </c>
      <c r="I132" s="66">
        <v>62.745098039215684</v>
      </c>
      <c r="J132" s="67">
        <v>57.843137254901968</v>
      </c>
      <c r="K132" s="68">
        <v>18.627450980392158</v>
      </c>
      <c r="L132" s="69">
        <v>5.6274509803921573</v>
      </c>
    </row>
    <row r="133" spans="1:12" s="8" customFormat="1" ht="15.75" x14ac:dyDescent="0.25">
      <c r="A133" s="10"/>
      <c r="B133" s="28" t="s">
        <v>49</v>
      </c>
      <c r="C133" s="66">
        <v>46.875</v>
      </c>
      <c r="D133" s="67">
        <v>0</v>
      </c>
      <c r="E133" s="68">
        <v>2.2727272727272729</v>
      </c>
      <c r="F133" s="66">
        <v>31.818181818181817</v>
      </c>
      <c r="G133" s="67">
        <v>22.727272727272727</v>
      </c>
      <c r="H133" s="68">
        <v>4.5454545454545459</v>
      </c>
      <c r="I133" s="70">
        <v>100</v>
      </c>
      <c r="J133" s="67">
        <v>18.181818181818183</v>
      </c>
      <c r="K133" s="68">
        <v>2.2727272727272729</v>
      </c>
      <c r="L133" s="69">
        <v>3.0909090909090908</v>
      </c>
    </row>
    <row r="134" spans="1:12" s="8" customFormat="1" ht="15.75" x14ac:dyDescent="0.25">
      <c r="A134" s="10"/>
      <c r="B134" s="28" t="s">
        <v>50</v>
      </c>
      <c r="C134" s="66">
        <v>80.952380952380949</v>
      </c>
      <c r="D134" s="67">
        <v>12.5</v>
      </c>
      <c r="E134" s="68">
        <v>45.3125</v>
      </c>
      <c r="F134" s="66">
        <v>71.875</v>
      </c>
      <c r="G134" s="67">
        <v>15.625</v>
      </c>
      <c r="H134" s="68">
        <v>31.25</v>
      </c>
      <c r="I134" s="66">
        <v>65.625</v>
      </c>
      <c r="J134" s="67">
        <v>75</v>
      </c>
      <c r="K134" s="68">
        <v>14.0625</v>
      </c>
      <c r="L134" s="69">
        <v>6.90625</v>
      </c>
    </row>
    <row r="135" spans="1:12" s="8" customFormat="1" ht="15.75" x14ac:dyDescent="0.25">
      <c r="A135" s="10"/>
      <c r="B135" s="28" t="s">
        <v>51</v>
      </c>
      <c r="C135" s="66">
        <v>5.2631578947368416</v>
      </c>
      <c r="D135" s="67">
        <v>40.476190476190474</v>
      </c>
      <c r="E135" s="68">
        <v>45.238095238095241</v>
      </c>
      <c r="F135" s="66">
        <v>57.142857142857139</v>
      </c>
      <c r="G135" s="67">
        <v>19.047619047619047</v>
      </c>
      <c r="H135" s="68">
        <v>61.904761904761905</v>
      </c>
      <c r="I135" s="66">
        <v>76.19047619047619</v>
      </c>
      <c r="J135" s="67">
        <v>83.333333333333343</v>
      </c>
      <c r="K135" s="68">
        <v>40.476190476190474</v>
      </c>
      <c r="L135" s="69">
        <v>9.3333333333333339</v>
      </c>
    </row>
    <row r="136" spans="1:12" s="8" customFormat="1" ht="15.75" x14ac:dyDescent="0.25">
      <c r="A136" s="10"/>
      <c r="B136" s="28" t="s">
        <v>52</v>
      </c>
      <c r="C136" s="66">
        <v>85</v>
      </c>
      <c r="D136" s="67">
        <v>0</v>
      </c>
      <c r="E136" s="68">
        <v>28.947368421052634</v>
      </c>
      <c r="F136" s="66">
        <v>68.421052631578945</v>
      </c>
      <c r="G136" s="67">
        <v>21.052631578947366</v>
      </c>
      <c r="H136" s="68">
        <v>28.947368421052634</v>
      </c>
      <c r="I136" s="66">
        <v>47.368421052631575</v>
      </c>
      <c r="J136" s="67">
        <v>63.157894736842103</v>
      </c>
      <c r="K136" s="68">
        <v>2.6315789473684208</v>
      </c>
      <c r="L136" s="69">
        <v>4.8421052631578947</v>
      </c>
    </row>
    <row r="137" spans="1:12" s="8" customFormat="1" ht="15.75" x14ac:dyDescent="0.25">
      <c r="A137" s="10"/>
      <c r="B137" s="28" t="s">
        <v>53</v>
      </c>
      <c r="C137" s="66">
        <v>60.344827586206897</v>
      </c>
      <c r="D137" s="67">
        <v>38.333333333333336</v>
      </c>
      <c r="E137" s="68">
        <v>68.333333333333329</v>
      </c>
      <c r="F137" s="66">
        <v>75</v>
      </c>
      <c r="G137" s="67">
        <v>18.333333333333332</v>
      </c>
      <c r="H137" s="68">
        <v>55.000000000000007</v>
      </c>
      <c r="I137" s="66">
        <v>73.333333333333329</v>
      </c>
      <c r="J137" s="67">
        <v>83.333333333333343</v>
      </c>
      <c r="K137" s="68">
        <v>48.333333333333336</v>
      </c>
      <c r="L137" s="69">
        <v>10.166666666666666</v>
      </c>
    </row>
    <row r="138" spans="1:12" s="8" customFormat="1" ht="15.75" x14ac:dyDescent="0.25">
      <c r="A138" s="10"/>
      <c r="B138" s="28" t="s">
        <v>54</v>
      </c>
      <c r="C138" s="66">
        <v>45</v>
      </c>
      <c r="D138" s="67">
        <v>18.103448275862068</v>
      </c>
      <c r="E138" s="68">
        <v>47.413793103448278</v>
      </c>
      <c r="F138" s="66">
        <v>62.931034482758619</v>
      </c>
      <c r="G138" s="67">
        <v>53.448275862068961</v>
      </c>
      <c r="H138" s="68">
        <v>51.724137931034484</v>
      </c>
      <c r="I138" s="66">
        <v>58.620689655172406</v>
      </c>
      <c r="J138" s="67">
        <v>81.034482758620683</v>
      </c>
      <c r="K138" s="68">
        <v>37.068965517241381</v>
      </c>
      <c r="L138" s="69">
        <v>8.8275862068965516</v>
      </c>
    </row>
    <row r="139" spans="1:12" s="8" customFormat="1" ht="15.75" x14ac:dyDescent="0.25">
      <c r="A139" s="10"/>
      <c r="B139" s="28" t="s">
        <v>55</v>
      </c>
      <c r="C139" s="66">
        <v>37.5</v>
      </c>
      <c r="D139" s="67">
        <v>55.000000000000007</v>
      </c>
      <c r="E139" s="68">
        <v>47.5</v>
      </c>
      <c r="F139" s="66">
        <v>55.000000000000007</v>
      </c>
      <c r="G139" s="67">
        <v>50</v>
      </c>
      <c r="H139" s="68">
        <v>50</v>
      </c>
      <c r="I139" s="66">
        <v>85</v>
      </c>
      <c r="J139" s="67">
        <v>80</v>
      </c>
      <c r="K139" s="68">
        <v>65</v>
      </c>
      <c r="L139" s="69">
        <v>9.8000000000000007</v>
      </c>
    </row>
    <row r="140" spans="1:12" s="8" customFormat="1" ht="16.5" thickBot="1" x14ac:dyDescent="0.3">
      <c r="A140" s="10"/>
      <c r="B140" s="28" t="s">
        <v>56</v>
      </c>
      <c r="C140" s="72">
        <v>45.056374674761493</v>
      </c>
      <c r="D140" s="73">
        <v>25</v>
      </c>
      <c r="E140" s="74">
        <v>32.5</v>
      </c>
      <c r="F140" s="72">
        <v>72.5</v>
      </c>
      <c r="G140" s="73">
        <v>20</v>
      </c>
      <c r="H140" s="74">
        <v>20</v>
      </c>
      <c r="I140" s="72">
        <v>55.000000000000007</v>
      </c>
      <c r="J140" s="73">
        <v>57.499999999999993</v>
      </c>
      <c r="K140" s="74">
        <v>22.5</v>
      </c>
      <c r="L140" s="75">
        <v>6.3</v>
      </c>
    </row>
    <row r="141" spans="1:12" ht="15.75" x14ac:dyDescent="0.25">
      <c r="A141" s="1"/>
      <c r="B141" s="1"/>
      <c r="C141" s="2"/>
      <c r="D141" s="26"/>
      <c r="E141" s="26"/>
    </row>
    <row r="142" spans="1:12" x14ac:dyDescent="0.25">
      <c r="A142" s="1"/>
      <c r="B142" s="1"/>
    </row>
    <row r="143" spans="1:12" x14ac:dyDescent="0.25">
      <c r="A143" s="1"/>
      <c r="B143" s="1"/>
    </row>
    <row r="144" spans="1:12" x14ac:dyDescent="0.25">
      <c r="A144" s="1"/>
      <c r="B144" s="1"/>
      <c r="C144" s="1"/>
      <c r="D144" s="2"/>
      <c r="E144" s="2"/>
    </row>
    <row r="145" spans="1:5" x14ac:dyDescent="0.25">
      <c r="A145" s="1"/>
      <c r="B145" s="1"/>
      <c r="C145" s="1"/>
      <c r="D145" s="2"/>
      <c r="E145" s="2"/>
    </row>
    <row r="146" spans="1:5" x14ac:dyDescent="0.25">
      <c r="A146" s="1"/>
      <c r="B146" s="1"/>
      <c r="C146" s="1"/>
      <c r="D146" s="2"/>
      <c r="E146" s="2"/>
    </row>
    <row r="147" spans="1:5" x14ac:dyDescent="0.25">
      <c r="A147" s="1"/>
      <c r="B147" s="1"/>
      <c r="C147" s="1"/>
      <c r="D147" s="2"/>
      <c r="E147" s="2"/>
    </row>
    <row r="148" spans="1:5" x14ac:dyDescent="0.25">
      <c r="A148" s="1"/>
      <c r="B148" s="1"/>
      <c r="C148" s="1"/>
      <c r="D148" s="2"/>
      <c r="E148" s="2"/>
    </row>
    <row r="149" spans="1:5" x14ac:dyDescent="0.25">
      <c r="A149" s="1"/>
      <c r="B149" s="1"/>
      <c r="C149" s="1"/>
      <c r="D149" s="2"/>
      <c r="E149" s="2"/>
    </row>
    <row r="150" spans="1:5" x14ac:dyDescent="0.25">
      <c r="A150" s="1"/>
      <c r="B150" s="1"/>
      <c r="C150" s="1"/>
      <c r="D150" s="2"/>
      <c r="E150" s="2"/>
    </row>
    <row r="151" spans="1:5" x14ac:dyDescent="0.25">
      <c r="A151" s="1"/>
      <c r="B151" s="1"/>
      <c r="C151" s="1"/>
      <c r="D151" s="2"/>
      <c r="E151" s="2"/>
    </row>
    <row r="152" spans="1:5" x14ac:dyDescent="0.25">
      <c r="A152" s="1"/>
      <c r="B152" s="1"/>
      <c r="C152" s="1"/>
      <c r="D152" s="2"/>
      <c r="E152" s="2"/>
    </row>
    <row r="153" spans="1:5" x14ac:dyDescent="0.25">
      <c r="A153" s="1"/>
      <c r="B153" s="1"/>
      <c r="C153" s="1"/>
      <c r="D153" s="2"/>
      <c r="E153" s="2"/>
    </row>
    <row r="154" spans="1:5" x14ac:dyDescent="0.25">
      <c r="A154" s="1"/>
      <c r="B154" s="1"/>
      <c r="C154" s="1"/>
      <c r="D154" s="2"/>
      <c r="E154" s="2"/>
    </row>
    <row r="155" spans="1:5" x14ac:dyDescent="0.25">
      <c r="A155" s="1"/>
      <c r="B155" s="1"/>
      <c r="C155" s="1"/>
      <c r="D155" s="2"/>
      <c r="E155" s="2"/>
    </row>
    <row r="156" spans="1:5" x14ac:dyDescent="0.25">
      <c r="A156" s="1"/>
      <c r="B156" s="1"/>
      <c r="C156" s="1"/>
      <c r="D156" s="2"/>
      <c r="E156" s="2"/>
    </row>
    <row r="157" spans="1:5" x14ac:dyDescent="0.25">
      <c r="A157" s="1"/>
      <c r="B157" s="1"/>
      <c r="C157" s="1"/>
      <c r="D157" s="2"/>
      <c r="E157" s="2"/>
    </row>
    <row r="158" spans="1:5" x14ac:dyDescent="0.25">
      <c r="A158" s="1"/>
      <c r="B158" s="1"/>
      <c r="C158" s="1"/>
      <c r="D158" s="2"/>
      <c r="E158" s="2"/>
    </row>
    <row r="159" spans="1:5" x14ac:dyDescent="0.25">
      <c r="A159" s="1"/>
      <c r="B159" s="1"/>
      <c r="C159" s="1"/>
      <c r="D159" s="2"/>
      <c r="E159" s="2"/>
    </row>
    <row r="160" spans="1:5" x14ac:dyDescent="0.25">
      <c r="A160" s="1"/>
      <c r="B160" s="1"/>
      <c r="C160" s="1"/>
      <c r="D160" s="2"/>
      <c r="E160" s="2"/>
    </row>
    <row r="161" spans="1:5" x14ac:dyDescent="0.25">
      <c r="A161" s="1"/>
      <c r="B161" s="1"/>
      <c r="C161" s="1"/>
      <c r="D161" s="2"/>
      <c r="E161" s="2"/>
    </row>
    <row r="162" spans="1:5" x14ac:dyDescent="0.25">
      <c r="A162" s="1"/>
      <c r="B162" s="1"/>
      <c r="C162" s="1"/>
      <c r="D162" s="2"/>
      <c r="E162" s="2"/>
    </row>
    <row r="163" spans="1:5" x14ac:dyDescent="0.25">
      <c r="A163" s="1"/>
      <c r="B163" s="1"/>
      <c r="C163" s="1"/>
      <c r="D163" s="2"/>
      <c r="E163" s="2"/>
    </row>
    <row r="164" spans="1:5" x14ac:dyDescent="0.25">
      <c r="A164" s="1"/>
      <c r="B164" s="1"/>
      <c r="C164" s="1"/>
      <c r="D164" s="2"/>
      <c r="E164" s="2"/>
    </row>
    <row r="165" spans="1:5" x14ac:dyDescent="0.25">
      <c r="A165" s="1"/>
      <c r="B165" s="1"/>
      <c r="C165" s="1"/>
      <c r="D165" s="2"/>
      <c r="E165" s="2"/>
    </row>
    <row r="166" spans="1:5" x14ac:dyDescent="0.25">
      <c r="A166" s="1"/>
      <c r="B166" s="1"/>
      <c r="C166" s="1"/>
      <c r="D166" s="2"/>
      <c r="E166" s="2"/>
    </row>
    <row r="167" spans="1:5" x14ac:dyDescent="0.25">
      <c r="A167" s="1"/>
      <c r="B167" s="1"/>
      <c r="C167" s="1"/>
      <c r="D167" s="2"/>
      <c r="E167" s="2"/>
    </row>
    <row r="168" spans="1:5" x14ac:dyDescent="0.25">
      <c r="A168" s="1"/>
      <c r="B168" s="1"/>
      <c r="C168" s="1"/>
      <c r="D168" s="2"/>
      <c r="E168" s="2"/>
    </row>
    <row r="169" spans="1:5" x14ac:dyDescent="0.25">
      <c r="A169" s="1"/>
      <c r="B169" s="1"/>
      <c r="C169" s="1"/>
      <c r="D169" s="2"/>
      <c r="E169" s="2"/>
    </row>
    <row r="170" spans="1:5" x14ac:dyDescent="0.25">
      <c r="A170" s="1"/>
      <c r="B170" s="1"/>
      <c r="C170" s="1"/>
      <c r="D170" s="2"/>
      <c r="E170" s="2"/>
    </row>
    <row r="171" spans="1:5" x14ac:dyDescent="0.25">
      <c r="A171" s="1"/>
      <c r="B171" s="1"/>
      <c r="C171" s="1"/>
      <c r="D171" s="2"/>
      <c r="E171" s="2"/>
    </row>
    <row r="172" spans="1:5" x14ac:dyDescent="0.25">
      <c r="A172" s="1"/>
      <c r="B172" s="1"/>
      <c r="C172" s="1"/>
      <c r="D172" s="2"/>
      <c r="E172" s="2"/>
    </row>
    <row r="173" spans="1:5" x14ac:dyDescent="0.25">
      <c r="A173" s="1"/>
      <c r="B173" s="1"/>
      <c r="C173" s="1"/>
      <c r="D173" s="2"/>
      <c r="E173" s="2"/>
    </row>
    <row r="174" spans="1:5" x14ac:dyDescent="0.25">
      <c r="A174" s="1"/>
      <c r="B174" s="1"/>
      <c r="C174" s="1"/>
      <c r="D174" s="2"/>
      <c r="E174" s="2"/>
    </row>
    <row r="175" spans="1:5" x14ac:dyDescent="0.25">
      <c r="A175" s="1"/>
      <c r="B175" s="1"/>
      <c r="C175" s="1"/>
      <c r="D175" s="2"/>
      <c r="E175" s="2"/>
    </row>
    <row r="176" spans="1:5" x14ac:dyDescent="0.25">
      <c r="A176" s="1"/>
      <c r="B176" s="1"/>
      <c r="C176" s="1"/>
      <c r="D176" s="2"/>
      <c r="E176" s="2"/>
    </row>
    <row r="177" spans="1:5" x14ac:dyDescent="0.25">
      <c r="A177" s="1"/>
      <c r="B177" s="1"/>
      <c r="C177" s="1"/>
      <c r="D177" s="2"/>
      <c r="E177" s="2"/>
    </row>
    <row r="178" spans="1:5" x14ac:dyDescent="0.25">
      <c r="A178" s="1"/>
      <c r="B178" s="1"/>
      <c r="C178" s="1"/>
      <c r="D178" s="2"/>
      <c r="E178" s="2"/>
    </row>
    <row r="179" spans="1:5" x14ac:dyDescent="0.25">
      <c r="A179" s="1"/>
      <c r="B179" s="1"/>
      <c r="C179" s="1"/>
      <c r="D179" s="2"/>
      <c r="E179" s="2"/>
    </row>
    <row r="180" spans="1:5" x14ac:dyDescent="0.25">
      <c r="A180" s="1"/>
      <c r="B180" s="1"/>
      <c r="C180" s="1"/>
      <c r="D180" s="2"/>
      <c r="E180" s="2"/>
    </row>
    <row r="181" spans="1:5" x14ac:dyDescent="0.25">
      <c r="A181" s="1"/>
      <c r="B181" s="1"/>
      <c r="C181" s="1"/>
      <c r="D181" s="2"/>
      <c r="E181" s="2"/>
    </row>
    <row r="182" spans="1:5" x14ac:dyDescent="0.25">
      <c r="A182" s="1"/>
      <c r="B182" s="1"/>
      <c r="C182" s="1"/>
      <c r="D182" s="2"/>
      <c r="E182" s="2"/>
    </row>
    <row r="183" spans="1:5" x14ac:dyDescent="0.25">
      <c r="A183" s="1"/>
      <c r="B183" s="1"/>
      <c r="C183" s="1"/>
      <c r="D183" s="2"/>
      <c r="E183" s="2"/>
    </row>
    <row r="184" spans="1:5" x14ac:dyDescent="0.25">
      <c r="A184" s="1"/>
      <c r="B184" s="1"/>
      <c r="C184" s="1"/>
      <c r="D184" s="2"/>
      <c r="E184" s="2"/>
    </row>
    <row r="185" spans="1:5" x14ac:dyDescent="0.25">
      <c r="A185" s="1"/>
      <c r="B185" s="1"/>
      <c r="C185" s="1"/>
      <c r="D185" s="2"/>
      <c r="E185" s="2"/>
    </row>
    <row r="186" spans="1:5" x14ac:dyDescent="0.25">
      <c r="A186" s="1"/>
      <c r="B186" s="1"/>
      <c r="C186" s="1"/>
      <c r="D186" s="2"/>
      <c r="E186" s="2"/>
    </row>
    <row r="187" spans="1:5" x14ac:dyDescent="0.25">
      <c r="A187" s="1"/>
      <c r="B187" s="1"/>
      <c r="C187" s="1"/>
      <c r="D187" s="2"/>
      <c r="E187" s="2"/>
    </row>
    <row r="188" spans="1:5" x14ac:dyDescent="0.25">
      <c r="A188" s="1"/>
      <c r="B188" s="1"/>
      <c r="C188" s="1"/>
      <c r="D188" s="5"/>
      <c r="E188" s="5"/>
    </row>
    <row r="189" spans="1:5" x14ac:dyDescent="0.25">
      <c r="A189" s="1"/>
      <c r="B189" s="1"/>
      <c r="C189" s="1"/>
      <c r="D189" s="2"/>
      <c r="E189" s="2"/>
    </row>
    <row r="190" spans="1:5" x14ac:dyDescent="0.25">
      <c r="A190" s="1"/>
      <c r="B190" s="1"/>
      <c r="C190" s="1"/>
      <c r="D190" s="2"/>
      <c r="E190" s="2"/>
    </row>
    <row r="191" spans="1:5" x14ac:dyDescent="0.25">
      <c r="A191" s="1"/>
      <c r="B191" s="1"/>
      <c r="C191" s="1"/>
      <c r="D191" s="2"/>
      <c r="E191" s="2"/>
    </row>
    <row r="192" spans="1:5" x14ac:dyDescent="0.25">
      <c r="A192" s="1"/>
      <c r="B192" s="1"/>
      <c r="C192" s="1"/>
      <c r="D192" s="2"/>
      <c r="E192" s="2"/>
    </row>
    <row r="193" spans="1:5" x14ac:dyDescent="0.25">
      <c r="A193" s="1"/>
      <c r="B193" s="1"/>
      <c r="C193" s="1"/>
      <c r="D193" s="2"/>
      <c r="E193" s="2"/>
    </row>
    <row r="194" spans="1:5" x14ac:dyDescent="0.25">
      <c r="A194" s="1"/>
      <c r="B194" s="1"/>
      <c r="C194" s="1"/>
      <c r="D194" s="2"/>
      <c r="E194" s="2"/>
    </row>
    <row r="195" spans="1:5" x14ac:dyDescent="0.25">
      <c r="A195" s="1"/>
      <c r="B195" s="1"/>
      <c r="C195" s="1"/>
      <c r="D195" s="2"/>
      <c r="E195" s="2"/>
    </row>
    <row r="196" spans="1:5" x14ac:dyDescent="0.25">
      <c r="A196" s="1"/>
      <c r="B196" s="1"/>
      <c r="C196" s="1"/>
      <c r="D196" s="2"/>
      <c r="E196" s="2"/>
    </row>
    <row r="197" spans="1:5" x14ac:dyDescent="0.25">
      <c r="A197" s="1"/>
      <c r="B197" s="1"/>
      <c r="C197" s="1"/>
      <c r="D197" s="2"/>
      <c r="E197" s="2"/>
    </row>
    <row r="198" spans="1:5" x14ac:dyDescent="0.25">
      <c r="A198" s="1"/>
      <c r="B198" s="1"/>
      <c r="C198" s="1"/>
      <c r="D198" s="2"/>
      <c r="E198" s="2"/>
    </row>
    <row r="199" spans="1:5" x14ac:dyDescent="0.25">
      <c r="A199" s="1"/>
      <c r="B199" s="1"/>
      <c r="C199" s="1"/>
      <c r="D199" s="2"/>
      <c r="E199" s="2"/>
    </row>
    <row r="200" spans="1:5" x14ac:dyDescent="0.25">
      <c r="A200" s="1"/>
      <c r="B200" s="1"/>
      <c r="C200" s="1"/>
      <c r="D200" s="2"/>
      <c r="E200" s="2"/>
    </row>
    <row r="201" spans="1:5" x14ac:dyDescent="0.25">
      <c r="A201" s="1"/>
      <c r="B201" s="1"/>
      <c r="C201" s="1"/>
      <c r="D201" s="2"/>
      <c r="E201" s="2"/>
    </row>
    <row r="202" spans="1:5" x14ac:dyDescent="0.25">
      <c r="A202" s="1"/>
      <c r="B202" s="1"/>
      <c r="C202" s="1"/>
      <c r="D202" s="2"/>
      <c r="E202" s="2"/>
    </row>
    <row r="203" spans="1:5" x14ac:dyDescent="0.25">
      <c r="A203" s="1"/>
      <c r="B203" s="1"/>
      <c r="C203" s="1"/>
      <c r="D203" s="2"/>
      <c r="E203" s="2"/>
    </row>
    <row r="204" spans="1:5" x14ac:dyDescent="0.25">
      <c r="A204" s="1"/>
      <c r="B204" s="1"/>
      <c r="C204" s="1"/>
      <c r="D204" s="2"/>
      <c r="E204" s="2"/>
    </row>
    <row r="205" spans="1:5" x14ac:dyDescent="0.25">
      <c r="A205" s="1"/>
      <c r="B205" s="1"/>
      <c r="C205" s="1"/>
      <c r="D205" s="2"/>
      <c r="E205" s="2"/>
    </row>
    <row r="206" spans="1:5" x14ac:dyDescent="0.25">
      <c r="A206" s="1"/>
      <c r="B206" s="1"/>
      <c r="C206" s="1"/>
      <c r="D206" s="2"/>
      <c r="E206" s="2"/>
    </row>
    <row r="207" spans="1:5" x14ac:dyDescent="0.25">
      <c r="A207" s="1"/>
      <c r="B207" s="1"/>
      <c r="C207" s="1"/>
      <c r="D207" s="2"/>
      <c r="E207" s="2"/>
    </row>
    <row r="208" spans="1:5" x14ac:dyDescent="0.25">
      <c r="A208" s="1"/>
      <c r="B208" s="1"/>
      <c r="C208" s="1"/>
      <c r="D208" s="2"/>
      <c r="E208" s="2"/>
    </row>
    <row r="209" spans="1:5" x14ac:dyDescent="0.25">
      <c r="A209" s="1"/>
      <c r="B209" s="1"/>
      <c r="C209" s="1"/>
      <c r="D209" s="2"/>
      <c r="E209" s="2"/>
    </row>
    <row r="210" spans="1:5" x14ac:dyDescent="0.25">
      <c r="A210" s="1"/>
      <c r="B210" s="1"/>
      <c r="C210" s="1"/>
      <c r="D210" s="2"/>
      <c r="E210" s="2"/>
    </row>
    <row r="211" spans="1:5" x14ac:dyDescent="0.25">
      <c r="A211" s="1"/>
      <c r="B211" s="1"/>
      <c r="C211" s="1"/>
      <c r="D211" s="2"/>
      <c r="E211" s="2"/>
    </row>
    <row r="212" spans="1:5" x14ac:dyDescent="0.25">
      <c r="A212" s="1"/>
      <c r="B212" s="1"/>
      <c r="C212" s="1"/>
      <c r="D212" s="2"/>
      <c r="E212" s="2"/>
    </row>
    <row r="213" spans="1:5" x14ac:dyDescent="0.25">
      <c r="A213" s="1"/>
      <c r="B213" s="1"/>
      <c r="C213" s="1"/>
      <c r="D213" s="2"/>
      <c r="E213" s="2"/>
    </row>
    <row r="214" spans="1:5" x14ac:dyDescent="0.25">
      <c r="A214" s="1"/>
      <c r="B214" s="1"/>
      <c r="C214" s="1"/>
      <c r="D214" s="2"/>
      <c r="E214" s="2"/>
    </row>
    <row r="215" spans="1:5" x14ac:dyDescent="0.25">
      <c r="A215" s="1"/>
      <c r="B215" s="1"/>
      <c r="C215" s="1"/>
      <c r="D215" s="2"/>
      <c r="E215" s="2"/>
    </row>
    <row r="216" spans="1:5" x14ac:dyDescent="0.25">
      <c r="A216" s="1"/>
      <c r="B216" s="1"/>
      <c r="C216" s="1"/>
      <c r="D216" s="2"/>
      <c r="E216" s="2"/>
    </row>
    <row r="217" spans="1:5" x14ac:dyDescent="0.25">
      <c r="A217" s="1"/>
      <c r="B217" s="1"/>
      <c r="C217" s="1"/>
      <c r="D217" s="2"/>
      <c r="E217" s="2"/>
    </row>
    <row r="218" spans="1:5" x14ac:dyDescent="0.25">
      <c r="A218" s="1"/>
      <c r="B218" s="1"/>
      <c r="C218" s="1"/>
      <c r="D218" s="2"/>
      <c r="E218" s="2"/>
    </row>
    <row r="219" spans="1:5" x14ac:dyDescent="0.25">
      <c r="A219" s="1"/>
      <c r="B219" s="1"/>
      <c r="C219" s="1"/>
      <c r="D219" s="2"/>
      <c r="E219" s="2"/>
    </row>
    <row r="220" spans="1:5" x14ac:dyDescent="0.25">
      <c r="A220" s="1"/>
      <c r="B220" s="1"/>
      <c r="C220" s="1"/>
      <c r="D220" s="2"/>
      <c r="E220" s="2"/>
    </row>
    <row r="221" spans="1:5" x14ac:dyDescent="0.25">
      <c r="A221" s="1"/>
      <c r="B221" s="1"/>
      <c r="C221" s="1"/>
      <c r="D221" s="2"/>
      <c r="E221" s="2"/>
    </row>
    <row r="222" spans="1:5" x14ac:dyDescent="0.25">
      <c r="A222" s="1"/>
      <c r="B222" s="1"/>
      <c r="C222" s="1"/>
      <c r="D222" s="2"/>
      <c r="E222" s="2"/>
    </row>
    <row r="223" spans="1:5" x14ac:dyDescent="0.25">
      <c r="A223" s="1"/>
      <c r="B223" s="1"/>
      <c r="C223" s="1"/>
      <c r="D223" s="2"/>
      <c r="E223" s="2"/>
    </row>
    <row r="224" spans="1:5" x14ac:dyDescent="0.25">
      <c r="A224" s="1"/>
      <c r="B224" s="1"/>
      <c r="C224" s="1"/>
      <c r="D224" s="2"/>
      <c r="E224" s="2"/>
    </row>
    <row r="225" spans="1:5" x14ac:dyDescent="0.25">
      <c r="A225" s="1"/>
      <c r="B225" s="1"/>
      <c r="C225" s="1"/>
      <c r="D225" s="2"/>
      <c r="E225" s="2"/>
    </row>
    <row r="226" spans="1:5" x14ac:dyDescent="0.25">
      <c r="A226" s="1"/>
      <c r="B226" s="1"/>
      <c r="C226" s="1"/>
      <c r="D226" s="2"/>
      <c r="E226" s="2"/>
    </row>
    <row r="227" spans="1:5" x14ac:dyDescent="0.25">
      <c r="A227" s="1"/>
      <c r="B227" s="1"/>
      <c r="C227" s="1"/>
      <c r="D227" s="2"/>
      <c r="E227" s="2"/>
    </row>
    <row r="228" spans="1:5" x14ac:dyDescent="0.25">
      <c r="A228" s="1"/>
      <c r="B228" s="1"/>
      <c r="C228" s="1"/>
      <c r="D228" s="2"/>
      <c r="E228" s="2"/>
    </row>
    <row r="229" spans="1:5" x14ac:dyDescent="0.25">
      <c r="A229" s="1"/>
      <c r="B229" s="1"/>
      <c r="C229" s="1"/>
      <c r="D229" s="2"/>
      <c r="E229" s="2"/>
    </row>
    <row r="230" spans="1:5" x14ac:dyDescent="0.25">
      <c r="A230" s="1"/>
      <c r="B230" s="1"/>
      <c r="C230" s="1"/>
      <c r="D230" s="2"/>
      <c r="E230" s="2"/>
    </row>
    <row r="231" spans="1:5" x14ac:dyDescent="0.25">
      <c r="A231" s="1"/>
      <c r="B231" s="1"/>
      <c r="C231" s="1"/>
      <c r="D231" s="2"/>
      <c r="E231" s="2"/>
    </row>
    <row r="232" spans="1:5" x14ac:dyDescent="0.25">
      <c r="A232" s="1"/>
      <c r="B232" s="1"/>
      <c r="C232" s="1"/>
      <c r="D232" s="2"/>
      <c r="E232" s="2"/>
    </row>
    <row r="233" spans="1:5" x14ac:dyDescent="0.25">
      <c r="A233" s="1"/>
      <c r="B233" s="1"/>
      <c r="C233" s="1"/>
      <c r="D233" s="2"/>
      <c r="E233" s="2"/>
    </row>
    <row r="234" spans="1:5" x14ac:dyDescent="0.25">
      <c r="A234" s="1"/>
      <c r="B234" s="1"/>
      <c r="C234" s="1"/>
      <c r="D234" s="2"/>
      <c r="E234" s="2"/>
    </row>
    <row r="235" spans="1:5" x14ac:dyDescent="0.25">
      <c r="A235" s="1"/>
      <c r="B235" s="1"/>
      <c r="C235" s="1"/>
      <c r="D235" s="2"/>
      <c r="E235" s="2"/>
    </row>
    <row r="236" spans="1:5" x14ac:dyDescent="0.25">
      <c r="A236" s="1"/>
      <c r="B236" s="1"/>
      <c r="C236" s="1"/>
      <c r="D236" s="2"/>
      <c r="E236" s="2"/>
    </row>
    <row r="237" spans="1:5" x14ac:dyDescent="0.25">
      <c r="A237" s="1"/>
      <c r="B237" s="1"/>
      <c r="C237" s="1"/>
      <c r="D237" s="2"/>
      <c r="E237" s="2"/>
    </row>
    <row r="238" spans="1:5" x14ac:dyDescent="0.25">
      <c r="A238" s="1"/>
      <c r="B238" s="1"/>
      <c r="C238" s="1"/>
      <c r="D238" s="2"/>
      <c r="E238" s="2"/>
    </row>
    <row r="239" spans="1:5" x14ac:dyDescent="0.25">
      <c r="A239" s="1"/>
      <c r="B239" s="1"/>
      <c r="C239" s="1"/>
      <c r="D239" s="2"/>
      <c r="E239" s="2"/>
    </row>
    <row r="240" spans="1:5" x14ac:dyDescent="0.25">
      <c r="A240" s="1"/>
      <c r="B240" s="1"/>
      <c r="C240" s="1"/>
      <c r="D240" s="2"/>
      <c r="E240" s="2"/>
    </row>
    <row r="241" spans="1:5" x14ac:dyDescent="0.25">
      <c r="A241" s="1"/>
      <c r="B241" s="1"/>
      <c r="C241" s="1"/>
      <c r="D241" s="2"/>
      <c r="E241" s="2"/>
    </row>
    <row r="242" spans="1:5" x14ac:dyDescent="0.25">
      <c r="A242" s="1"/>
      <c r="B242" s="1"/>
      <c r="C242" s="1"/>
      <c r="D242" s="2"/>
      <c r="E242" s="2"/>
    </row>
    <row r="243" spans="1:5" x14ac:dyDescent="0.25">
      <c r="A243" s="1"/>
      <c r="B243" s="1"/>
      <c r="C243" s="1"/>
      <c r="D243" s="2"/>
      <c r="E243" s="2"/>
    </row>
    <row r="244" spans="1:5" x14ac:dyDescent="0.25">
      <c r="A244" s="1"/>
      <c r="B244" s="1"/>
      <c r="C244" s="1"/>
      <c r="D244" s="2"/>
      <c r="E244" s="2"/>
    </row>
    <row r="245" spans="1:5" x14ac:dyDescent="0.25">
      <c r="A245" s="1"/>
      <c r="B245" s="1"/>
      <c r="C245" s="1"/>
      <c r="D245" s="2"/>
      <c r="E245" s="2"/>
    </row>
    <row r="246" spans="1:5" x14ac:dyDescent="0.25">
      <c r="A246" s="1"/>
      <c r="B246" s="1"/>
      <c r="C246" s="1"/>
      <c r="D246" s="2"/>
      <c r="E246" s="2"/>
    </row>
    <row r="247" spans="1:5" x14ac:dyDescent="0.25">
      <c r="A247" s="1"/>
      <c r="B247" s="1"/>
      <c r="C247" s="1"/>
      <c r="D247" s="2"/>
      <c r="E247" s="2"/>
    </row>
    <row r="248" spans="1:5" x14ac:dyDescent="0.25">
      <c r="A248" s="1"/>
      <c r="B248" s="1"/>
      <c r="C248" s="1"/>
      <c r="D248" s="2"/>
      <c r="E248" s="2"/>
    </row>
    <row r="249" spans="1:5" x14ac:dyDescent="0.25">
      <c r="A249" s="1"/>
      <c r="B249" s="1"/>
      <c r="C249" s="1"/>
      <c r="D249" s="2"/>
      <c r="E249" s="2"/>
    </row>
    <row r="250" spans="1:5" x14ac:dyDescent="0.25">
      <c r="A250" s="1"/>
      <c r="B250" s="1"/>
      <c r="C250" s="1"/>
      <c r="D250" s="2"/>
      <c r="E250" s="2"/>
    </row>
    <row r="251" spans="1:5" x14ac:dyDescent="0.25">
      <c r="A251" s="1"/>
      <c r="B251" s="1"/>
      <c r="C251" s="1"/>
      <c r="D251" s="2"/>
      <c r="E251" s="2"/>
    </row>
    <row r="252" spans="1:5" x14ac:dyDescent="0.25">
      <c r="A252" s="1"/>
      <c r="B252" s="1"/>
      <c r="C252" s="1"/>
      <c r="D252" s="2"/>
      <c r="E252" s="2"/>
    </row>
    <row r="253" spans="1:5" x14ac:dyDescent="0.25">
      <c r="A253" s="1"/>
      <c r="B253" s="1"/>
      <c r="C253" s="1"/>
      <c r="D253" s="2"/>
      <c r="E253" s="2"/>
    </row>
    <row r="254" spans="1:5" x14ac:dyDescent="0.25">
      <c r="A254" s="1"/>
      <c r="B254" s="1"/>
      <c r="C254" s="1"/>
      <c r="D254" s="2"/>
      <c r="E254" s="2"/>
    </row>
    <row r="255" spans="1:5" x14ac:dyDescent="0.25">
      <c r="A255" s="1"/>
      <c r="B255" s="1"/>
      <c r="C255" s="1"/>
      <c r="D255" s="2"/>
      <c r="E255" s="2"/>
    </row>
    <row r="256" spans="1:5" x14ac:dyDescent="0.25">
      <c r="A256" s="1"/>
      <c r="B256" s="1"/>
      <c r="C256" s="1"/>
      <c r="D256" s="2"/>
      <c r="E256" s="2"/>
    </row>
    <row r="257" spans="1:5" x14ac:dyDescent="0.25">
      <c r="A257" s="1"/>
      <c r="B257" s="1"/>
      <c r="C257" s="1"/>
      <c r="D257" s="2"/>
      <c r="E257" s="2"/>
    </row>
    <row r="258" spans="1:5" x14ac:dyDescent="0.25">
      <c r="A258" s="1"/>
      <c r="B258" s="1"/>
      <c r="C258" s="1"/>
      <c r="D258" s="2"/>
      <c r="E258" s="2"/>
    </row>
    <row r="259" spans="1:5" x14ac:dyDescent="0.25">
      <c r="A259" s="1"/>
      <c r="B259" s="1"/>
      <c r="C259" s="1"/>
      <c r="D259" s="2"/>
      <c r="E259" s="2"/>
    </row>
    <row r="260" spans="1:5" x14ac:dyDescent="0.25">
      <c r="A260" s="1"/>
      <c r="B260" s="1"/>
      <c r="C260" s="1"/>
      <c r="D260" s="2"/>
      <c r="E260" s="2"/>
    </row>
    <row r="261" spans="1:5" x14ac:dyDescent="0.25">
      <c r="A261" s="1"/>
      <c r="B261" s="1"/>
      <c r="C261" s="1"/>
      <c r="D261" s="2"/>
      <c r="E261" s="2"/>
    </row>
    <row r="262" spans="1:5" x14ac:dyDescent="0.25">
      <c r="A262" s="1"/>
      <c r="B262" s="1"/>
      <c r="C262" s="1"/>
      <c r="D262" s="2"/>
      <c r="E262" s="2"/>
    </row>
    <row r="263" spans="1:5" x14ac:dyDescent="0.25">
      <c r="A263" s="1"/>
      <c r="B263" s="1"/>
      <c r="C263" s="1"/>
      <c r="D263" s="2"/>
      <c r="E263" s="2"/>
    </row>
    <row r="264" spans="1:5" x14ac:dyDescent="0.25">
      <c r="A264" s="1"/>
      <c r="B264" s="1"/>
      <c r="C264" s="1"/>
      <c r="D264" s="2"/>
      <c r="E264" s="2"/>
    </row>
    <row r="265" spans="1:5" x14ac:dyDescent="0.25">
      <c r="A265" s="1"/>
      <c r="B265" s="1"/>
      <c r="C265" s="1"/>
      <c r="D265" s="2"/>
      <c r="E265" s="2"/>
    </row>
    <row r="266" spans="1:5" x14ac:dyDescent="0.25">
      <c r="A266" s="1"/>
      <c r="B266" s="1"/>
      <c r="C266" s="1"/>
      <c r="D266" s="2"/>
      <c r="E266" s="2"/>
    </row>
    <row r="267" spans="1:5" x14ac:dyDescent="0.25">
      <c r="A267" s="1"/>
      <c r="B267" s="1"/>
      <c r="C267" s="1"/>
      <c r="D267" s="2"/>
      <c r="E267" s="2"/>
    </row>
    <row r="268" spans="1:5" x14ac:dyDescent="0.25">
      <c r="A268" s="1"/>
      <c r="B268" s="1"/>
      <c r="C268" s="1"/>
      <c r="D268" s="2"/>
      <c r="E268" s="2"/>
    </row>
    <row r="269" spans="1:5" x14ac:dyDescent="0.25">
      <c r="A269" s="1"/>
      <c r="B269" s="1"/>
      <c r="C269" s="1"/>
      <c r="D269" s="2"/>
      <c r="E269" s="2"/>
    </row>
    <row r="270" spans="1:5" x14ac:dyDescent="0.25">
      <c r="A270" s="1"/>
      <c r="B270" s="1"/>
      <c r="C270" s="1"/>
      <c r="D270" s="2"/>
      <c r="E270" s="2"/>
    </row>
    <row r="271" spans="1:5" x14ac:dyDescent="0.25">
      <c r="A271" s="1"/>
      <c r="B271" s="1"/>
      <c r="C271" s="1"/>
      <c r="D271" s="2"/>
      <c r="E271" s="2"/>
    </row>
    <row r="272" spans="1:5" x14ac:dyDescent="0.25">
      <c r="A272" s="1"/>
      <c r="B272" s="1"/>
      <c r="C272" s="1"/>
      <c r="D272" s="2"/>
      <c r="E272" s="2"/>
    </row>
    <row r="273" spans="1:5" x14ac:dyDescent="0.25">
      <c r="A273" s="1"/>
      <c r="B273" s="1"/>
      <c r="C273" s="1"/>
      <c r="D273" s="2"/>
      <c r="E273" s="2"/>
    </row>
    <row r="274" spans="1:5" x14ac:dyDescent="0.25">
      <c r="A274" s="1"/>
      <c r="B274" s="1"/>
      <c r="C274" s="1"/>
      <c r="D274" s="2"/>
      <c r="E274" s="2"/>
    </row>
    <row r="275" spans="1:5" x14ac:dyDescent="0.25">
      <c r="A275" s="1"/>
      <c r="B275" s="1"/>
      <c r="C275" s="1"/>
      <c r="D275" s="2"/>
      <c r="E275" s="2"/>
    </row>
    <row r="276" spans="1:5" x14ac:dyDescent="0.25">
      <c r="A276" s="1"/>
      <c r="B276" s="1"/>
      <c r="C276" s="1"/>
      <c r="D276" s="2"/>
      <c r="E276" s="2"/>
    </row>
    <row r="277" spans="1:5" x14ac:dyDescent="0.25">
      <c r="A277" s="1"/>
      <c r="B277" s="1"/>
      <c r="C277" s="1"/>
      <c r="D277" s="2"/>
      <c r="E277" s="2"/>
    </row>
    <row r="278" spans="1:5" x14ac:dyDescent="0.25">
      <c r="A278" s="1"/>
      <c r="B278" s="1"/>
      <c r="C278" s="1"/>
      <c r="D278" s="2"/>
      <c r="E278" s="2"/>
    </row>
    <row r="279" spans="1:5" x14ac:dyDescent="0.25">
      <c r="A279" s="1"/>
      <c r="B279" s="1"/>
      <c r="C279" s="1"/>
      <c r="D279" s="2"/>
      <c r="E279" s="2"/>
    </row>
    <row r="280" spans="1:5" x14ac:dyDescent="0.25">
      <c r="A280" s="1"/>
      <c r="B280" s="1"/>
      <c r="C280" s="1"/>
      <c r="D280" s="2"/>
      <c r="E280" s="2"/>
    </row>
    <row r="281" spans="1:5" x14ac:dyDescent="0.25">
      <c r="A281" s="1"/>
      <c r="B281" s="1"/>
      <c r="C281" s="1"/>
      <c r="D281" s="2"/>
      <c r="E281" s="2"/>
    </row>
    <row r="282" spans="1:5" x14ac:dyDescent="0.25">
      <c r="A282" s="1"/>
      <c r="B282" s="1"/>
      <c r="C282" s="1"/>
      <c r="D282" s="2"/>
      <c r="E282" s="2"/>
    </row>
    <row r="283" spans="1:5" x14ac:dyDescent="0.25">
      <c r="A283" s="1"/>
      <c r="B283" s="1"/>
      <c r="C283" s="1"/>
      <c r="D283" s="2"/>
      <c r="E283" s="2"/>
    </row>
    <row r="284" spans="1:5" x14ac:dyDescent="0.25">
      <c r="A284" s="1"/>
      <c r="B284" s="1"/>
      <c r="C284" s="1"/>
      <c r="D284" s="2"/>
      <c r="E284" s="2"/>
    </row>
    <row r="285" spans="1:5" x14ac:dyDescent="0.25">
      <c r="A285" s="1"/>
      <c r="B285" s="1"/>
      <c r="C285" s="1"/>
      <c r="D285" s="2"/>
      <c r="E285" s="2"/>
    </row>
    <row r="286" spans="1:5" x14ac:dyDescent="0.25">
      <c r="A286" s="1"/>
      <c r="B286" s="1"/>
      <c r="C286" s="1"/>
      <c r="D286" s="2"/>
      <c r="E286" s="2"/>
    </row>
    <row r="287" spans="1:5" x14ac:dyDescent="0.25">
      <c r="A287" s="1"/>
      <c r="B287" s="1"/>
      <c r="C287" s="1"/>
      <c r="D287" s="2"/>
      <c r="E287" s="2"/>
    </row>
    <row r="288" spans="1:5" x14ac:dyDescent="0.25">
      <c r="A288" s="1"/>
      <c r="B288" s="1"/>
      <c r="C288" s="1"/>
      <c r="D288" s="2"/>
      <c r="E288" s="2"/>
    </row>
    <row r="289" spans="1:5" x14ac:dyDescent="0.25">
      <c r="A289" s="1"/>
      <c r="B289" s="1"/>
      <c r="C289" s="1"/>
      <c r="D289" s="2"/>
      <c r="E289" s="2"/>
    </row>
    <row r="290" spans="1:5" x14ac:dyDescent="0.25">
      <c r="A290" s="1"/>
      <c r="B290" s="1"/>
      <c r="C290" s="1"/>
      <c r="D290" s="2"/>
      <c r="E290" s="2"/>
    </row>
    <row r="291" spans="1:5" x14ac:dyDescent="0.25">
      <c r="A291" s="1"/>
      <c r="B291" s="1"/>
      <c r="C291" s="1"/>
      <c r="D291" s="2"/>
      <c r="E291" s="2"/>
    </row>
    <row r="292" spans="1:5" x14ac:dyDescent="0.25">
      <c r="A292" s="1"/>
      <c r="B292" s="1"/>
      <c r="C292" s="1"/>
      <c r="D292" s="2"/>
      <c r="E292" s="2"/>
    </row>
    <row r="293" spans="1:5" x14ac:dyDescent="0.25">
      <c r="A293" s="1"/>
      <c r="B293" s="1"/>
      <c r="C293" s="1"/>
      <c r="D293" s="2"/>
      <c r="E293" s="2"/>
    </row>
    <row r="294" spans="1:5" x14ac:dyDescent="0.25">
      <c r="A294" s="1"/>
      <c r="B294" s="1"/>
      <c r="C294" s="1"/>
      <c r="D294" s="2"/>
      <c r="E294" s="2"/>
    </row>
    <row r="295" spans="1:5" x14ac:dyDescent="0.25">
      <c r="A295" s="1"/>
      <c r="B295" s="1"/>
      <c r="C295" s="1"/>
      <c r="D295" s="2"/>
      <c r="E295" s="2"/>
    </row>
    <row r="296" spans="1:5" x14ac:dyDescent="0.25">
      <c r="A296" s="1"/>
      <c r="B296" s="1"/>
      <c r="C296" s="6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  <row r="445" spans="1:5" x14ac:dyDescent="0.25">
      <c r="A445" s="1"/>
      <c r="B445" s="1"/>
      <c r="C445" s="1"/>
      <c r="D445" s="1"/>
      <c r="E445" s="1"/>
    </row>
    <row r="446" spans="1:5" x14ac:dyDescent="0.25">
      <c r="A446" s="1"/>
      <c r="B446" s="1"/>
      <c r="C446" s="1"/>
      <c r="D446" s="1"/>
      <c r="E446" s="1"/>
    </row>
    <row r="447" spans="1:5" x14ac:dyDescent="0.25">
      <c r="A447" s="1"/>
      <c r="B447" s="1"/>
      <c r="C447" s="1"/>
      <c r="D447" s="1"/>
      <c r="E447" s="1"/>
    </row>
    <row r="448" spans="1:5" x14ac:dyDescent="0.25">
      <c r="A448" s="1"/>
      <c r="B448" s="1"/>
      <c r="C448" s="1"/>
      <c r="D448" s="1"/>
      <c r="E448" s="1"/>
    </row>
    <row r="449" spans="1:5" x14ac:dyDescent="0.25">
      <c r="A449" s="1"/>
      <c r="B449" s="1"/>
      <c r="C449" s="1"/>
      <c r="D449" s="1"/>
      <c r="E449" s="1"/>
    </row>
    <row r="450" spans="1:5" x14ac:dyDescent="0.25">
      <c r="A450" s="1"/>
      <c r="B450" s="1"/>
      <c r="C450" s="1"/>
      <c r="D450" s="1"/>
      <c r="E450" s="1"/>
    </row>
    <row r="451" spans="1:5" x14ac:dyDescent="0.25">
      <c r="A451" s="1"/>
      <c r="B451" s="1"/>
      <c r="C451" s="1"/>
      <c r="D451" s="1"/>
      <c r="E451" s="1"/>
    </row>
    <row r="452" spans="1:5" x14ac:dyDescent="0.25">
      <c r="A452" s="1"/>
      <c r="B452" s="1"/>
      <c r="C452" s="1"/>
      <c r="D452" s="1"/>
      <c r="E452" s="1"/>
    </row>
    <row r="453" spans="1:5" x14ac:dyDescent="0.25">
      <c r="A453" s="1"/>
      <c r="B453" s="1"/>
      <c r="C453" s="1"/>
      <c r="D453" s="1"/>
      <c r="E453" s="1"/>
    </row>
    <row r="454" spans="1:5" x14ac:dyDescent="0.25">
      <c r="A454" s="1"/>
      <c r="B454" s="1"/>
      <c r="C454" s="1"/>
      <c r="D454" s="1"/>
      <c r="E454" s="1"/>
    </row>
    <row r="455" spans="1:5" x14ac:dyDescent="0.25">
      <c r="A455" s="1"/>
      <c r="B455" s="1"/>
      <c r="C455" s="1"/>
      <c r="D455" s="1"/>
      <c r="E455" s="1"/>
    </row>
    <row r="456" spans="1:5" x14ac:dyDescent="0.25">
      <c r="A456" s="1"/>
      <c r="B456" s="1"/>
      <c r="C456" s="1"/>
      <c r="D456" s="1"/>
      <c r="E456" s="1"/>
    </row>
    <row r="457" spans="1:5" x14ac:dyDescent="0.25">
      <c r="A457" s="1"/>
      <c r="B457" s="1"/>
      <c r="C457" s="1"/>
      <c r="D457" s="1"/>
      <c r="E457" s="1"/>
    </row>
    <row r="458" spans="1:5" x14ac:dyDescent="0.25">
      <c r="A458" s="1"/>
      <c r="B458" s="1"/>
      <c r="C458" s="1"/>
      <c r="D458" s="1"/>
      <c r="E458" s="1"/>
    </row>
    <row r="459" spans="1:5" x14ac:dyDescent="0.25">
      <c r="A459" s="1"/>
      <c r="B459" s="1"/>
      <c r="C459" s="1"/>
      <c r="D459" s="1"/>
      <c r="E459" s="1"/>
    </row>
    <row r="460" spans="1:5" x14ac:dyDescent="0.25">
      <c r="A460" s="1"/>
      <c r="B460" s="1"/>
      <c r="C460" s="1"/>
      <c r="D460" s="1"/>
      <c r="E460" s="1"/>
    </row>
    <row r="461" spans="1:5" x14ac:dyDescent="0.25">
      <c r="A461" s="1"/>
      <c r="B461" s="1"/>
      <c r="C461" s="1"/>
      <c r="D461" s="1"/>
      <c r="E461" s="1"/>
    </row>
    <row r="462" spans="1:5" x14ac:dyDescent="0.25">
      <c r="A462" s="1"/>
      <c r="B462" s="1"/>
      <c r="C462" s="1"/>
      <c r="D462" s="1"/>
      <c r="E462" s="1"/>
    </row>
    <row r="463" spans="1:5" x14ac:dyDescent="0.25">
      <c r="A463" s="1"/>
      <c r="B463" s="1"/>
      <c r="C463" s="1"/>
      <c r="D463" s="1"/>
      <c r="E463" s="1"/>
    </row>
    <row r="464" spans="1:5" x14ac:dyDescent="0.25">
      <c r="A464" s="1"/>
      <c r="B464" s="1"/>
      <c r="C464" s="1"/>
      <c r="D464" s="1"/>
      <c r="E464" s="1"/>
    </row>
    <row r="465" spans="1:5" x14ac:dyDescent="0.25">
      <c r="A465" s="1"/>
      <c r="B465" s="1"/>
      <c r="C465" s="1"/>
      <c r="D465" s="1"/>
      <c r="E465" s="1"/>
    </row>
    <row r="466" spans="1:5" x14ac:dyDescent="0.25">
      <c r="A466" s="1"/>
      <c r="B466" s="1"/>
      <c r="C466" s="1"/>
      <c r="D466" s="1"/>
      <c r="E466" s="1"/>
    </row>
    <row r="467" spans="1:5" x14ac:dyDescent="0.25">
      <c r="A467" s="1"/>
      <c r="B467" s="1"/>
      <c r="C467" s="1"/>
      <c r="D467" s="1"/>
      <c r="E467" s="1"/>
    </row>
    <row r="468" spans="1:5" x14ac:dyDescent="0.25">
      <c r="A468" s="1"/>
      <c r="B468" s="1"/>
      <c r="C468" s="1"/>
      <c r="D468" s="1"/>
      <c r="E468" s="1"/>
    </row>
    <row r="469" spans="1:5" x14ac:dyDescent="0.25">
      <c r="A469" s="1"/>
      <c r="B469" s="1"/>
      <c r="C469" s="1"/>
      <c r="D469" s="1"/>
      <c r="E469" s="1"/>
    </row>
    <row r="470" spans="1:5" x14ac:dyDescent="0.25">
      <c r="A470" s="1"/>
      <c r="B470" s="1"/>
      <c r="C470" s="1"/>
      <c r="D470" s="1"/>
      <c r="E470" s="1"/>
    </row>
    <row r="471" spans="1:5" x14ac:dyDescent="0.25">
      <c r="A471" s="1"/>
      <c r="B471" s="1"/>
      <c r="C471" s="1"/>
      <c r="D471" s="1"/>
      <c r="E471" s="1"/>
    </row>
    <row r="472" spans="1:5" x14ac:dyDescent="0.25">
      <c r="A472" s="1"/>
      <c r="B472" s="1"/>
      <c r="C472" s="1"/>
      <c r="D472" s="1"/>
      <c r="E472" s="1"/>
    </row>
    <row r="473" spans="1:5" x14ac:dyDescent="0.25">
      <c r="A473" s="1"/>
      <c r="B473" s="1"/>
      <c r="C473" s="1"/>
      <c r="D473" s="1"/>
      <c r="E473" s="1"/>
    </row>
    <row r="474" spans="1:5" x14ac:dyDescent="0.25">
      <c r="A474" s="1"/>
      <c r="B474" s="1"/>
      <c r="C474" s="1"/>
      <c r="D474" s="1"/>
      <c r="E474" s="1"/>
    </row>
    <row r="475" spans="1:5" x14ac:dyDescent="0.25">
      <c r="A475" s="1"/>
      <c r="B475" s="1"/>
      <c r="C475" s="1"/>
      <c r="D475" s="1"/>
      <c r="E475" s="1"/>
    </row>
    <row r="476" spans="1:5" x14ac:dyDescent="0.25">
      <c r="A476" s="1"/>
      <c r="B476" s="1"/>
      <c r="C476" s="1"/>
      <c r="D476" s="1"/>
      <c r="E476" s="1"/>
    </row>
    <row r="477" spans="1:5" x14ac:dyDescent="0.25">
      <c r="A477" s="1"/>
      <c r="B477" s="1"/>
      <c r="C477" s="1"/>
      <c r="D477" s="1"/>
      <c r="E477" s="1"/>
    </row>
    <row r="478" spans="1:5" x14ac:dyDescent="0.25">
      <c r="A478" s="1"/>
      <c r="B478" s="1"/>
      <c r="C478" s="1"/>
      <c r="D478" s="1"/>
      <c r="E478" s="1"/>
    </row>
    <row r="479" spans="1:5" x14ac:dyDescent="0.25">
      <c r="A479" s="1"/>
      <c r="B479" s="1"/>
      <c r="C479" s="1"/>
      <c r="D479" s="1"/>
      <c r="E479" s="1"/>
    </row>
    <row r="480" spans="1:5" x14ac:dyDescent="0.25">
      <c r="A480" s="1"/>
      <c r="B480" s="1"/>
      <c r="C480" s="1"/>
      <c r="D480" s="1"/>
      <c r="E480" s="1"/>
    </row>
    <row r="481" spans="1:5" x14ac:dyDescent="0.25">
      <c r="A481" s="1"/>
      <c r="B481" s="1"/>
      <c r="C481" s="1"/>
      <c r="D481" s="1"/>
      <c r="E481" s="1"/>
    </row>
    <row r="482" spans="1:5" x14ac:dyDescent="0.25">
      <c r="A482" s="1"/>
      <c r="B482" s="1"/>
      <c r="C482" s="1"/>
      <c r="D482" s="1"/>
      <c r="E482" s="1"/>
    </row>
    <row r="483" spans="1:5" x14ac:dyDescent="0.25">
      <c r="A483" s="1"/>
      <c r="B483" s="1"/>
      <c r="C483" s="1"/>
      <c r="D483" s="1"/>
      <c r="E483" s="1"/>
    </row>
    <row r="484" spans="1:5" x14ac:dyDescent="0.25">
      <c r="A484" s="1"/>
      <c r="B484" s="1"/>
      <c r="C484" s="1"/>
      <c r="D484" s="1"/>
      <c r="E484" s="1"/>
    </row>
    <row r="485" spans="1:5" x14ac:dyDescent="0.25">
      <c r="A485" s="1"/>
      <c r="B485" s="1"/>
      <c r="C485" s="1"/>
      <c r="D485" s="1"/>
      <c r="E485" s="1"/>
    </row>
    <row r="486" spans="1:5" x14ac:dyDescent="0.25">
      <c r="A486" s="1"/>
      <c r="B486" s="1"/>
      <c r="C486" s="1"/>
      <c r="D486" s="1"/>
      <c r="E486" s="1"/>
    </row>
    <row r="487" spans="1:5" x14ac:dyDescent="0.25">
      <c r="A487" s="1"/>
      <c r="B487" s="1"/>
      <c r="C487" s="1"/>
      <c r="D487" s="1"/>
      <c r="E487" s="1"/>
    </row>
    <row r="488" spans="1:5" x14ac:dyDescent="0.25">
      <c r="A488" s="1"/>
      <c r="B488" s="1"/>
      <c r="C488" s="1"/>
      <c r="D488" s="1"/>
      <c r="E488" s="1"/>
    </row>
    <row r="489" spans="1:5" x14ac:dyDescent="0.25">
      <c r="A489" s="1"/>
      <c r="B489" s="1"/>
      <c r="C489" s="1"/>
      <c r="D489" s="1"/>
      <c r="E489" s="1"/>
    </row>
    <row r="490" spans="1:5" x14ac:dyDescent="0.25">
      <c r="A490" s="1"/>
      <c r="B490" s="1"/>
      <c r="C490" s="1"/>
      <c r="D490" s="1"/>
      <c r="E490" s="1"/>
    </row>
    <row r="491" spans="1:5" x14ac:dyDescent="0.25">
      <c r="A491" s="1"/>
      <c r="B491" s="1"/>
      <c r="C491" s="1"/>
      <c r="D491" s="1"/>
      <c r="E491" s="1"/>
    </row>
    <row r="492" spans="1:5" x14ac:dyDescent="0.25">
      <c r="A492" s="1"/>
      <c r="B492" s="1"/>
      <c r="C492" s="1"/>
      <c r="D492" s="1"/>
      <c r="E492" s="1"/>
    </row>
    <row r="493" spans="1:5" x14ac:dyDescent="0.25">
      <c r="A493" s="1"/>
      <c r="B493" s="1"/>
      <c r="C493" s="1"/>
      <c r="D493" s="1"/>
      <c r="E493" s="1"/>
    </row>
    <row r="494" spans="1:5" x14ac:dyDescent="0.25">
      <c r="A494" s="1"/>
      <c r="B494" s="1"/>
      <c r="C494" s="1"/>
      <c r="D494" s="1"/>
      <c r="E494" s="1"/>
    </row>
    <row r="495" spans="1:5" x14ac:dyDescent="0.25">
      <c r="A495" s="1"/>
      <c r="B495" s="1"/>
      <c r="C495" s="1"/>
      <c r="D495" s="1"/>
      <c r="E495" s="1"/>
    </row>
    <row r="496" spans="1:5" x14ac:dyDescent="0.25">
      <c r="A496" s="1"/>
      <c r="B496" s="1"/>
      <c r="C496" s="1"/>
      <c r="D496" s="1"/>
      <c r="E496" s="1"/>
    </row>
    <row r="497" spans="1:5" x14ac:dyDescent="0.25">
      <c r="A497" s="1"/>
      <c r="B497" s="1"/>
      <c r="C497" s="1"/>
      <c r="D497" s="1"/>
      <c r="E497" s="1"/>
    </row>
    <row r="498" spans="1:5" x14ac:dyDescent="0.25">
      <c r="A498" s="1"/>
      <c r="B498" s="1"/>
      <c r="C498" s="1"/>
      <c r="D498" s="1"/>
      <c r="E498" s="1"/>
    </row>
    <row r="499" spans="1:5" x14ac:dyDescent="0.25">
      <c r="A499" s="1"/>
      <c r="B499" s="1"/>
      <c r="C499" s="1"/>
      <c r="D499" s="1"/>
      <c r="E499" s="1"/>
    </row>
    <row r="500" spans="1:5" x14ac:dyDescent="0.25">
      <c r="A500" s="1"/>
      <c r="B500" s="1"/>
      <c r="C500" s="1"/>
      <c r="D500" s="1"/>
      <c r="E500" s="1"/>
    </row>
    <row r="501" spans="1:5" x14ac:dyDescent="0.25">
      <c r="A501" s="1"/>
      <c r="B501" s="1"/>
      <c r="C501" s="1"/>
      <c r="D501" s="1"/>
      <c r="E501" s="1"/>
    </row>
    <row r="502" spans="1:5" x14ac:dyDescent="0.25">
      <c r="A502" s="1"/>
      <c r="B502" s="1"/>
      <c r="C502" s="1"/>
      <c r="D502" s="1"/>
      <c r="E502" s="1"/>
    </row>
    <row r="503" spans="1:5" x14ac:dyDescent="0.25">
      <c r="A503" s="1"/>
      <c r="B503" s="1"/>
      <c r="C503" s="1"/>
      <c r="D503" s="1"/>
      <c r="E503" s="1"/>
    </row>
    <row r="504" spans="1:5" x14ac:dyDescent="0.25">
      <c r="A504" s="1"/>
      <c r="B504" s="1"/>
      <c r="C504" s="1"/>
      <c r="D504" s="1"/>
      <c r="E504" s="1"/>
    </row>
    <row r="505" spans="1:5" x14ac:dyDescent="0.25">
      <c r="A505" s="1"/>
      <c r="B505" s="1"/>
      <c r="C505" s="1"/>
      <c r="D505" s="1"/>
      <c r="E505" s="1"/>
    </row>
    <row r="506" spans="1:5" x14ac:dyDescent="0.25">
      <c r="A506" s="1"/>
      <c r="B506" s="1"/>
      <c r="C506" s="1"/>
      <c r="D506" s="1"/>
      <c r="E506" s="1"/>
    </row>
    <row r="507" spans="1:5" x14ac:dyDescent="0.25">
      <c r="A507" s="1"/>
      <c r="B507" s="1"/>
      <c r="C507" s="1"/>
      <c r="D507" s="1"/>
      <c r="E507" s="1"/>
    </row>
    <row r="508" spans="1:5" x14ac:dyDescent="0.25">
      <c r="A508" s="1"/>
      <c r="B508" s="1"/>
      <c r="C508" s="1"/>
      <c r="D508" s="1"/>
      <c r="E508" s="1"/>
    </row>
    <row r="509" spans="1:5" x14ac:dyDescent="0.25">
      <c r="A509" s="1"/>
      <c r="B509" s="1"/>
      <c r="C509" s="1"/>
      <c r="D509" s="1"/>
      <c r="E509" s="1"/>
    </row>
    <row r="510" spans="1:5" x14ac:dyDescent="0.25">
      <c r="A510" s="1"/>
      <c r="B510" s="1"/>
      <c r="C510" s="1"/>
      <c r="D510" s="1"/>
      <c r="E510" s="1"/>
    </row>
    <row r="511" spans="1:5" x14ac:dyDescent="0.25">
      <c r="A511" s="1"/>
      <c r="B511" s="1"/>
      <c r="C511" s="1"/>
      <c r="D511" s="1"/>
      <c r="E511" s="1"/>
    </row>
    <row r="512" spans="1:5" x14ac:dyDescent="0.25">
      <c r="A512" s="1"/>
      <c r="B512" s="1"/>
      <c r="C512" s="1"/>
      <c r="D512" s="1"/>
      <c r="E512" s="1"/>
    </row>
    <row r="513" spans="1:5" x14ac:dyDescent="0.25">
      <c r="A513" s="1"/>
      <c r="B513" s="1"/>
      <c r="C513" s="1"/>
      <c r="D513" s="1"/>
      <c r="E513" s="1"/>
    </row>
    <row r="514" spans="1:5" x14ac:dyDescent="0.25">
      <c r="A514" s="1"/>
      <c r="B514" s="1"/>
      <c r="C514" s="1"/>
      <c r="D514" s="1"/>
      <c r="E514" s="1"/>
    </row>
    <row r="515" spans="1:5" x14ac:dyDescent="0.25">
      <c r="A515" s="1"/>
      <c r="B515" s="1"/>
      <c r="C515" s="1"/>
      <c r="D515" s="1"/>
      <c r="E515" s="1"/>
    </row>
    <row r="516" spans="1:5" x14ac:dyDescent="0.25">
      <c r="A516" s="1"/>
      <c r="B516" s="1"/>
      <c r="C516" s="1"/>
      <c r="D516" s="1"/>
      <c r="E516" s="1"/>
    </row>
    <row r="517" spans="1:5" x14ac:dyDescent="0.25">
      <c r="A517" s="1"/>
      <c r="B517" s="1"/>
      <c r="C517" s="1"/>
      <c r="D517" s="1"/>
      <c r="E517" s="1"/>
    </row>
    <row r="518" spans="1:5" x14ac:dyDescent="0.25">
      <c r="A518" s="1"/>
      <c r="B518" s="1"/>
      <c r="C518" s="1"/>
      <c r="D518" s="1"/>
      <c r="E518" s="1"/>
    </row>
    <row r="519" spans="1:5" x14ac:dyDescent="0.25">
      <c r="A519" s="1"/>
      <c r="B519" s="1"/>
      <c r="C519" s="1"/>
      <c r="D519" s="1"/>
      <c r="E519" s="1"/>
    </row>
    <row r="520" spans="1:5" x14ac:dyDescent="0.25">
      <c r="A520" s="1"/>
      <c r="B520" s="1"/>
      <c r="C520" s="1"/>
      <c r="D520" s="1"/>
      <c r="E520" s="1"/>
    </row>
    <row r="521" spans="1:5" x14ac:dyDescent="0.25">
      <c r="A521" s="1"/>
      <c r="B521" s="1"/>
      <c r="C521" s="1"/>
      <c r="D521" s="1"/>
      <c r="E521" s="1"/>
    </row>
    <row r="522" spans="1:5" x14ac:dyDescent="0.25">
      <c r="A522" s="1"/>
      <c r="B522" s="1"/>
      <c r="C522" s="1"/>
      <c r="D522" s="1"/>
      <c r="E522" s="1"/>
    </row>
    <row r="523" spans="1:5" x14ac:dyDescent="0.25">
      <c r="A523" s="1"/>
      <c r="B523" s="1"/>
      <c r="C523" s="1"/>
      <c r="D523" s="1"/>
      <c r="E523" s="1"/>
    </row>
    <row r="524" spans="1:5" x14ac:dyDescent="0.25">
      <c r="A524" s="1"/>
      <c r="B524" s="1"/>
      <c r="C524" s="1"/>
      <c r="D524" s="1"/>
      <c r="E524" s="1"/>
    </row>
    <row r="525" spans="1:5" x14ac:dyDescent="0.25">
      <c r="A525" s="1"/>
      <c r="B525" s="1"/>
      <c r="C525" s="1"/>
      <c r="D525" s="1"/>
      <c r="E525" s="1"/>
    </row>
    <row r="526" spans="1:5" x14ac:dyDescent="0.25">
      <c r="A526" s="1"/>
      <c r="B526" s="1"/>
      <c r="C526" s="1"/>
      <c r="D526" s="1"/>
      <c r="E526" s="1"/>
    </row>
    <row r="527" spans="1:5" x14ac:dyDescent="0.25">
      <c r="A527" s="1"/>
      <c r="B527" s="1"/>
      <c r="C527" s="1"/>
      <c r="D527" s="1"/>
      <c r="E527" s="1"/>
    </row>
    <row r="528" spans="1:5" x14ac:dyDescent="0.25">
      <c r="A528" s="1"/>
      <c r="B528" s="1"/>
      <c r="C528" s="1"/>
      <c r="D528" s="1"/>
      <c r="E528" s="1"/>
    </row>
    <row r="529" spans="1:5" x14ac:dyDescent="0.25">
      <c r="A529" s="1"/>
      <c r="B529" s="1"/>
      <c r="C529" s="1"/>
      <c r="D529" s="1"/>
      <c r="E529" s="1"/>
    </row>
    <row r="530" spans="1:5" x14ac:dyDescent="0.25">
      <c r="A530" s="1"/>
      <c r="B530" s="1"/>
      <c r="C530" s="1"/>
      <c r="D530" s="1"/>
      <c r="E530" s="1"/>
    </row>
    <row r="531" spans="1:5" x14ac:dyDescent="0.25">
      <c r="A531" s="1"/>
      <c r="B531" s="1"/>
      <c r="C531" s="1"/>
      <c r="D531" s="1"/>
      <c r="E531" s="1"/>
    </row>
    <row r="532" spans="1:5" x14ac:dyDescent="0.25">
      <c r="A532" s="1"/>
      <c r="B532" s="1"/>
      <c r="C532" s="1"/>
      <c r="D532" s="1"/>
      <c r="E532" s="1"/>
    </row>
    <row r="533" spans="1:5" x14ac:dyDescent="0.25">
      <c r="A533" s="1"/>
      <c r="B533" s="1"/>
      <c r="C533" s="1"/>
      <c r="D533" s="1"/>
      <c r="E533" s="1"/>
    </row>
    <row r="534" spans="1:5" x14ac:dyDescent="0.25">
      <c r="A534" s="1"/>
      <c r="B534" s="1"/>
      <c r="C534" s="1"/>
      <c r="D534" s="1"/>
      <c r="E534" s="1"/>
    </row>
    <row r="535" spans="1:5" x14ac:dyDescent="0.25">
      <c r="A535" s="1"/>
      <c r="B535" s="1"/>
      <c r="C535" s="1"/>
      <c r="D535" s="1"/>
      <c r="E535" s="1"/>
    </row>
    <row r="536" spans="1:5" x14ac:dyDescent="0.25">
      <c r="A536" s="1"/>
      <c r="B536" s="1"/>
      <c r="C536" s="1"/>
      <c r="D536" s="1"/>
      <c r="E536" s="1"/>
    </row>
    <row r="537" spans="1:5" x14ac:dyDescent="0.25">
      <c r="A537" s="1"/>
      <c r="B537" s="1"/>
      <c r="C537" s="1"/>
      <c r="D537" s="1"/>
      <c r="E537" s="1"/>
    </row>
    <row r="538" spans="1:5" x14ac:dyDescent="0.25">
      <c r="A538" s="1"/>
      <c r="B538" s="1"/>
      <c r="C538" s="1"/>
      <c r="D538" s="1"/>
      <c r="E538" s="1"/>
    </row>
    <row r="539" spans="1:5" x14ac:dyDescent="0.25">
      <c r="A539" s="1"/>
      <c r="B539" s="1"/>
      <c r="C539" s="1"/>
      <c r="D539" s="1"/>
      <c r="E539" s="1"/>
    </row>
    <row r="540" spans="1:5" x14ac:dyDescent="0.25">
      <c r="A540" s="1"/>
      <c r="B540" s="1"/>
      <c r="C540" s="1"/>
      <c r="D540" s="1"/>
      <c r="E540" s="1"/>
    </row>
    <row r="541" spans="1:5" x14ac:dyDescent="0.25">
      <c r="A541" s="1"/>
      <c r="B541" s="1"/>
      <c r="C541" s="1"/>
      <c r="D541" s="1"/>
      <c r="E541" s="1"/>
    </row>
    <row r="542" spans="1:5" x14ac:dyDescent="0.25">
      <c r="A542" s="1"/>
      <c r="B542" s="1"/>
      <c r="C542" s="1"/>
      <c r="D542" s="1"/>
      <c r="E542" s="1"/>
    </row>
    <row r="543" spans="1:5" x14ac:dyDescent="0.25">
      <c r="A543" s="1"/>
      <c r="B543" s="1"/>
      <c r="C543" s="1"/>
      <c r="D543" s="1"/>
      <c r="E543" s="1"/>
    </row>
    <row r="544" spans="1:5" x14ac:dyDescent="0.25">
      <c r="A544" s="1"/>
      <c r="B544" s="1"/>
      <c r="C544" s="1"/>
      <c r="D544" s="1"/>
      <c r="E544" s="1"/>
    </row>
    <row r="545" spans="1:5" x14ac:dyDescent="0.25">
      <c r="A545" s="1"/>
      <c r="B545" s="1"/>
      <c r="C545" s="1"/>
      <c r="D545" s="1"/>
      <c r="E545" s="1"/>
    </row>
    <row r="546" spans="1:5" x14ac:dyDescent="0.25">
      <c r="A546" s="1"/>
      <c r="B546" s="1"/>
      <c r="C546" s="1"/>
      <c r="D546" s="1"/>
      <c r="E546" s="1"/>
    </row>
    <row r="547" spans="1:5" x14ac:dyDescent="0.25">
      <c r="A547" s="1"/>
      <c r="B547" s="1"/>
      <c r="C547" s="1"/>
      <c r="D547" s="1"/>
      <c r="E547" s="1"/>
    </row>
    <row r="548" spans="1:5" x14ac:dyDescent="0.25">
      <c r="A548" s="1"/>
      <c r="B548" s="1"/>
      <c r="C548" s="1"/>
      <c r="D548" s="1"/>
      <c r="E548" s="1"/>
    </row>
    <row r="549" spans="1:5" x14ac:dyDescent="0.25">
      <c r="A549" s="1"/>
      <c r="B549" s="1"/>
      <c r="C549" s="1"/>
      <c r="D549" s="1"/>
      <c r="E549" s="1"/>
    </row>
    <row r="550" spans="1:5" x14ac:dyDescent="0.25">
      <c r="A550" s="1"/>
      <c r="B550" s="1"/>
      <c r="C550" s="1"/>
      <c r="D550" s="1"/>
      <c r="E550" s="1"/>
    </row>
    <row r="551" spans="1:5" x14ac:dyDescent="0.25">
      <c r="A551" s="1"/>
      <c r="B551" s="1"/>
      <c r="C551" s="1"/>
      <c r="D551" s="1"/>
      <c r="E551" s="1"/>
    </row>
    <row r="552" spans="1:5" x14ac:dyDescent="0.25">
      <c r="A552" s="1"/>
      <c r="B552" s="1"/>
      <c r="C552" s="1"/>
      <c r="D552" s="1"/>
      <c r="E552" s="1"/>
    </row>
    <row r="553" spans="1:5" x14ac:dyDescent="0.25">
      <c r="A553" s="1"/>
      <c r="B553" s="1"/>
      <c r="C553" s="1"/>
      <c r="D553" s="1"/>
      <c r="E553" s="1"/>
    </row>
    <row r="554" spans="1:5" x14ac:dyDescent="0.25">
      <c r="A554" s="1"/>
      <c r="B554" s="1"/>
      <c r="C554" s="1"/>
      <c r="D554" s="1"/>
      <c r="E554" s="1"/>
    </row>
    <row r="555" spans="1:5" x14ac:dyDescent="0.25">
      <c r="A555" s="1"/>
      <c r="B555" s="1"/>
      <c r="C555" s="1"/>
      <c r="D555" s="1"/>
      <c r="E555" s="1"/>
    </row>
    <row r="556" spans="1:5" x14ac:dyDescent="0.25">
      <c r="A556" s="1"/>
      <c r="B556" s="1"/>
      <c r="C556" s="1"/>
      <c r="D556" s="1"/>
      <c r="E556" s="1"/>
    </row>
    <row r="557" spans="1:5" x14ac:dyDescent="0.25">
      <c r="A557" s="1"/>
      <c r="B557" s="1"/>
      <c r="C557" s="1"/>
      <c r="D557" s="1"/>
      <c r="E557" s="1"/>
    </row>
    <row r="558" spans="1:5" x14ac:dyDescent="0.25">
      <c r="A558" s="1"/>
      <c r="B558" s="1"/>
      <c r="C558" s="1"/>
      <c r="D558" s="1"/>
      <c r="E558" s="1"/>
    </row>
    <row r="559" spans="1:5" x14ac:dyDescent="0.25">
      <c r="A559" s="1"/>
      <c r="B559" s="1"/>
      <c r="C559" s="1"/>
      <c r="D559" s="1"/>
      <c r="E559" s="1"/>
    </row>
    <row r="560" spans="1:5" x14ac:dyDescent="0.25">
      <c r="A560" s="1"/>
      <c r="B560" s="1"/>
      <c r="C560" s="1"/>
      <c r="D560" s="1"/>
      <c r="E560" s="1"/>
    </row>
    <row r="561" spans="1:5" x14ac:dyDescent="0.25">
      <c r="A561" s="1"/>
      <c r="B561" s="1"/>
      <c r="C561" s="1"/>
      <c r="D561" s="1"/>
      <c r="E561" s="1"/>
    </row>
    <row r="562" spans="1:5" x14ac:dyDescent="0.25">
      <c r="A562" s="1"/>
      <c r="B562" s="1"/>
      <c r="C562" s="1"/>
      <c r="D562" s="1"/>
      <c r="E562" s="1"/>
    </row>
    <row r="563" spans="1:5" x14ac:dyDescent="0.25">
      <c r="A563" s="1"/>
      <c r="B563" s="1"/>
      <c r="C563" s="1"/>
      <c r="D563" s="1"/>
      <c r="E563" s="1"/>
    </row>
    <row r="564" spans="1:5" x14ac:dyDescent="0.25">
      <c r="A564" s="1"/>
      <c r="B564" s="1"/>
      <c r="C564" s="1"/>
      <c r="D564" s="1"/>
      <c r="E564" s="1"/>
    </row>
    <row r="565" spans="1:5" x14ac:dyDescent="0.25">
      <c r="A565" s="1"/>
      <c r="B565" s="1"/>
      <c r="C565" s="1"/>
      <c r="D565" s="1"/>
      <c r="E565" s="1"/>
    </row>
    <row r="566" spans="1:5" x14ac:dyDescent="0.25">
      <c r="A566" s="1"/>
      <c r="B566" s="1"/>
      <c r="C566" s="1"/>
      <c r="D566" s="1"/>
      <c r="E566" s="1"/>
    </row>
    <row r="567" spans="1:5" x14ac:dyDescent="0.25">
      <c r="A567" s="1"/>
      <c r="B567" s="1"/>
      <c r="C567" s="1"/>
      <c r="D567" s="1"/>
      <c r="E567" s="1"/>
    </row>
    <row r="568" spans="1:5" x14ac:dyDescent="0.25">
      <c r="A568" s="1"/>
      <c r="B568" s="1"/>
      <c r="C568" s="1"/>
      <c r="D568" s="1"/>
      <c r="E568" s="1"/>
    </row>
    <row r="569" spans="1:5" x14ac:dyDescent="0.25">
      <c r="A569" s="1"/>
      <c r="B569" s="1"/>
      <c r="C569" s="1"/>
      <c r="D569" s="1"/>
      <c r="E569" s="1"/>
    </row>
    <row r="570" spans="1:5" x14ac:dyDescent="0.25">
      <c r="A570" s="1"/>
      <c r="B570" s="1"/>
      <c r="C570" s="1"/>
      <c r="D570" s="1"/>
      <c r="E570" s="1"/>
    </row>
    <row r="571" spans="1:5" x14ac:dyDescent="0.25">
      <c r="A571" s="1"/>
      <c r="B571" s="1"/>
      <c r="C571" s="1"/>
      <c r="D571" s="1"/>
      <c r="E571" s="1"/>
    </row>
    <row r="572" spans="1:5" x14ac:dyDescent="0.25">
      <c r="A572" s="1"/>
      <c r="B572" s="1"/>
      <c r="C572" s="1"/>
      <c r="D572" s="1"/>
      <c r="E572" s="1"/>
    </row>
    <row r="573" spans="1:5" x14ac:dyDescent="0.25">
      <c r="A573" s="1"/>
      <c r="B573" s="1"/>
      <c r="C573" s="1"/>
      <c r="D573" s="1"/>
      <c r="E573" s="1"/>
    </row>
    <row r="574" spans="1:5" x14ac:dyDescent="0.25">
      <c r="A574" s="1"/>
      <c r="B574" s="1"/>
      <c r="C574" s="1"/>
      <c r="D574" s="1"/>
      <c r="E574" s="1"/>
    </row>
    <row r="575" spans="1:5" x14ac:dyDescent="0.25">
      <c r="A575" s="1"/>
      <c r="B575" s="1"/>
      <c r="C575" s="1"/>
      <c r="D575" s="1"/>
      <c r="E575" s="1"/>
    </row>
    <row r="576" spans="1:5" x14ac:dyDescent="0.25">
      <c r="A576" s="1"/>
      <c r="B576" s="1"/>
      <c r="C576" s="1"/>
      <c r="D576" s="1"/>
      <c r="E576" s="1"/>
    </row>
    <row r="577" spans="1:5" x14ac:dyDescent="0.25">
      <c r="A577" s="1"/>
      <c r="B577" s="1"/>
      <c r="C577" s="1"/>
      <c r="D577" s="1"/>
      <c r="E577" s="1"/>
    </row>
    <row r="578" spans="1:5" x14ac:dyDescent="0.25">
      <c r="A578" s="1"/>
      <c r="B578" s="1"/>
      <c r="C578" s="1"/>
      <c r="D578" s="1"/>
      <c r="E578" s="1"/>
    </row>
    <row r="579" spans="1:5" x14ac:dyDescent="0.25">
      <c r="A579" s="1"/>
      <c r="B579" s="1"/>
      <c r="C579" s="1"/>
      <c r="D579" s="1"/>
      <c r="E579" s="1"/>
    </row>
    <row r="580" spans="1:5" x14ac:dyDescent="0.25">
      <c r="A580" s="1"/>
      <c r="B580" s="1"/>
      <c r="C580" s="1"/>
      <c r="D580" s="1"/>
      <c r="E580" s="1"/>
    </row>
    <row r="581" spans="1:5" x14ac:dyDescent="0.25">
      <c r="A581" s="1"/>
      <c r="B581" s="1"/>
      <c r="C581" s="1"/>
      <c r="D581" s="1"/>
      <c r="E581" s="1"/>
    </row>
    <row r="582" spans="1:5" x14ac:dyDescent="0.25">
      <c r="A582" s="1"/>
      <c r="B582" s="1"/>
      <c r="C582" s="1"/>
      <c r="D582" s="1"/>
      <c r="E582" s="1"/>
    </row>
    <row r="583" spans="1:5" x14ac:dyDescent="0.25">
      <c r="A583" s="1"/>
      <c r="B583" s="1"/>
      <c r="C583" s="1"/>
      <c r="D583" s="1"/>
      <c r="E583" s="1"/>
    </row>
    <row r="584" spans="1:5" x14ac:dyDescent="0.25">
      <c r="A584" s="1"/>
      <c r="B584" s="1"/>
      <c r="C584" s="1"/>
      <c r="D584" s="1"/>
      <c r="E584" s="1"/>
    </row>
    <row r="585" spans="1:5" x14ac:dyDescent="0.25">
      <c r="A585" s="1"/>
      <c r="B585" s="1"/>
      <c r="C585" s="1"/>
      <c r="D585" s="1"/>
      <c r="E585" s="1"/>
    </row>
    <row r="586" spans="1:5" x14ac:dyDescent="0.25">
      <c r="A586" s="1"/>
      <c r="B586" s="1"/>
      <c r="C586" s="1"/>
      <c r="D586" s="1"/>
      <c r="E586" s="1"/>
    </row>
    <row r="587" spans="1:5" x14ac:dyDescent="0.25">
      <c r="A587" s="1"/>
      <c r="B587" s="1"/>
      <c r="C587" s="1"/>
      <c r="D587" s="1"/>
      <c r="E587" s="1"/>
    </row>
    <row r="588" spans="1:5" x14ac:dyDescent="0.25">
      <c r="A588" s="1"/>
      <c r="B588" s="1"/>
      <c r="C588" s="1"/>
      <c r="D588" s="1"/>
      <c r="E588" s="1"/>
    </row>
    <row r="589" spans="1:5" x14ac:dyDescent="0.25">
      <c r="A589" s="1"/>
      <c r="B589" s="1"/>
      <c r="C589" s="1"/>
      <c r="D589" s="1"/>
      <c r="E589" s="1"/>
    </row>
    <row r="590" spans="1:5" x14ac:dyDescent="0.25">
      <c r="A590" s="1"/>
      <c r="B590" s="1"/>
      <c r="C590" s="1"/>
      <c r="D590" s="1"/>
      <c r="E590" s="1"/>
    </row>
    <row r="591" spans="1:5" x14ac:dyDescent="0.25">
      <c r="A591" s="1"/>
      <c r="B591" s="1"/>
      <c r="C591" s="1"/>
      <c r="D591" s="1"/>
      <c r="E591" s="1"/>
    </row>
    <row r="592" spans="1:5" x14ac:dyDescent="0.25">
      <c r="A592" s="1"/>
      <c r="B592" s="1"/>
      <c r="C592" s="1"/>
      <c r="D592" s="1"/>
      <c r="E592" s="1"/>
    </row>
    <row r="593" spans="1:5" x14ac:dyDescent="0.25">
      <c r="A593" s="1"/>
      <c r="B593" s="1"/>
      <c r="C593" s="1"/>
      <c r="D593" s="1"/>
      <c r="E593" s="1"/>
    </row>
    <row r="594" spans="1:5" x14ac:dyDescent="0.25">
      <c r="A594" s="1"/>
      <c r="B594" s="1"/>
      <c r="C594" s="1"/>
      <c r="D594" s="1"/>
      <c r="E594" s="1"/>
    </row>
    <row r="595" spans="1:5" x14ac:dyDescent="0.25">
      <c r="A595" s="1"/>
      <c r="B595" s="1"/>
      <c r="C595" s="1"/>
      <c r="D595" s="1"/>
      <c r="E595" s="1"/>
    </row>
    <row r="596" spans="1:5" x14ac:dyDescent="0.25">
      <c r="A596" s="1"/>
      <c r="B596" s="1"/>
      <c r="C596" s="1"/>
      <c r="D596" s="1"/>
      <c r="E596" s="1"/>
    </row>
    <row r="597" spans="1:5" x14ac:dyDescent="0.25">
      <c r="A597" s="1"/>
      <c r="B597" s="1"/>
      <c r="C597" s="1"/>
      <c r="D597" s="1"/>
      <c r="E597" s="1"/>
    </row>
    <row r="598" spans="1:5" x14ac:dyDescent="0.25">
      <c r="A598" s="1"/>
      <c r="B598" s="1"/>
      <c r="C598" s="1"/>
      <c r="D598" s="1"/>
      <c r="E598" s="1"/>
    </row>
    <row r="599" spans="1:5" x14ac:dyDescent="0.25">
      <c r="A599" s="1"/>
      <c r="B599" s="1"/>
      <c r="C599" s="1"/>
      <c r="D599" s="1"/>
      <c r="E599" s="1"/>
    </row>
    <row r="600" spans="1:5" x14ac:dyDescent="0.25">
      <c r="A600" s="1"/>
      <c r="B600" s="1"/>
      <c r="C600" s="1"/>
      <c r="D600" s="1"/>
      <c r="E600" s="1"/>
    </row>
    <row r="601" spans="1:5" x14ac:dyDescent="0.25">
      <c r="A601" s="1"/>
      <c r="B601" s="1"/>
      <c r="C601" s="1"/>
      <c r="D601" s="1"/>
      <c r="E601" s="1"/>
    </row>
    <row r="602" spans="1:5" x14ac:dyDescent="0.25">
      <c r="A602" s="1"/>
      <c r="B602" s="1"/>
      <c r="C602" s="1"/>
      <c r="D602" s="1"/>
      <c r="E602" s="1"/>
    </row>
    <row r="603" spans="1:5" x14ac:dyDescent="0.25">
      <c r="A603" s="1"/>
      <c r="B603" s="1"/>
      <c r="C603" s="1"/>
      <c r="D603" s="1"/>
      <c r="E603" s="1"/>
    </row>
    <row r="604" spans="1:5" x14ac:dyDescent="0.25">
      <c r="A604" s="1"/>
      <c r="B604" s="1"/>
      <c r="C604" s="1"/>
      <c r="D604" s="1"/>
      <c r="E604" s="1"/>
    </row>
    <row r="605" spans="1:5" x14ac:dyDescent="0.25">
      <c r="A605" s="1"/>
      <c r="B605" s="1"/>
      <c r="C605" s="1"/>
      <c r="D605" s="1"/>
      <c r="E605" s="1"/>
    </row>
    <row r="606" spans="1:5" x14ac:dyDescent="0.25">
      <c r="A606" s="1"/>
      <c r="B606" s="1"/>
      <c r="C606" s="1"/>
      <c r="D606" s="1"/>
      <c r="E606" s="1"/>
    </row>
    <row r="607" spans="1:5" x14ac:dyDescent="0.25">
      <c r="A607" s="1"/>
      <c r="B607" s="1"/>
      <c r="C607" s="1"/>
      <c r="D607" s="1"/>
      <c r="E607" s="1"/>
    </row>
    <row r="608" spans="1:5" x14ac:dyDescent="0.25">
      <c r="A608" s="1"/>
      <c r="B608" s="1"/>
      <c r="C608" s="1"/>
      <c r="D608" s="1"/>
      <c r="E608" s="1"/>
    </row>
    <row r="609" spans="1:5" x14ac:dyDescent="0.25">
      <c r="A609" s="1"/>
      <c r="B609" s="1"/>
      <c r="C609" s="1"/>
      <c r="D609" s="1"/>
      <c r="E609" s="1"/>
    </row>
    <row r="610" spans="1:5" x14ac:dyDescent="0.25">
      <c r="A610" s="1"/>
      <c r="B610" s="1"/>
      <c r="C610" s="1"/>
      <c r="D610" s="1"/>
      <c r="E610" s="1"/>
    </row>
    <row r="611" spans="1:5" x14ac:dyDescent="0.25">
      <c r="A611" s="1"/>
      <c r="B611" s="1"/>
      <c r="C611" s="1"/>
      <c r="D611" s="1"/>
      <c r="E611" s="1"/>
    </row>
    <row r="612" spans="1:5" x14ac:dyDescent="0.25">
      <c r="A612" s="1"/>
      <c r="B612" s="1"/>
      <c r="C612" s="1"/>
      <c r="D612" s="1"/>
      <c r="E612" s="1"/>
    </row>
    <row r="613" spans="1:5" x14ac:dyDescent="0.25">
      <c r="A613" s="1"/>
      <c r="B613" s="1"/>
      <c r="C613" s="1"/>
      <c r="D613" s="1"/>
      <c r="E613" s="1"/>
    </row>
    <row r="614" spans="1:5" x14ac:dyDescent="0.25">
      <c r="A614" s="1"/>
      <c r="B614" s="1"/>
      <c r="C614" s="1"/>
      <c r="D614" s="1"/>
      <c r="E614" s="1"/>
    </row>
    <row r="615" spans="1:5" x14ac:dyDescent="0.25">
      <c r="A615" s="1"/>
      <c r="B615" s="1"/>
      <c r="C615" s="1"/>
      <c r="D615" s="1"/>
      <c r="E615" s="1"/>
    </row>
    <row r="616" spans="1:5" x14ac:dyDescent="0.25">
      <c r="A616" s="1"/>
      <c r="B616" s="1"/>
      <c r="C616" s="1"/>
      <c r="D616" s="1"/>
      <c r="E616" s="1"/>
    </row>
    <row r="617" spans="1:5" x14ac:dyDescent="0.25">
      <c r="A617" s="1"/>
      <c r="B617" s="1"/>
      <c r="C617" s="1"/>
      <c r="D617" s="1"/>
      <c r="E617" s="1"/>
    </row>
    <row r="618" spans="1:5" x14ac:dyDescent="0.25">
      <c r="A618" s="1"/>
      <c r="B618" s="1"/>
      <c r="C618" s="1"/>
      <c r="D618" s="1"/>
      <c r="E618" s="1"/>
    </row>
    <row r="619" spans="1:5" x14ac:dyDescent="0.25">
      <c r="A619" s="1"/>
      <c r="B619" s="1"/>
      <c r="C619" s="1"/>
      <c r="D619" s="1"/>
      <c r="E619" s="1"/>
    </row>
    <row r="620" spans="1:5" x14ac:dyDescent="0.25">
      <c r="A620" s="1"/>
      <c r="B620" s="1"/>
      <c r="C620" s="1"/>
      <c r="D620" s="1"/>
      <c r="E620" s="1"/>
    </row>
    <row r="621" spans="1:5" x14ac:dyDescent="0.25">
      <c r="A621" s="1"/>
      <c r="B621" s="1"/>
      <c r="C621" s="1"/>
      <c r="D621" s="1"/>
      <c r="E621" s="1"/>
    </row>
    <row r="622" spans="1:5" x14ac:dyDescent="0.25">
      <c r="A622" s="1"/>
      <c r="B622" s="1"/>
      <c r="C622" s="1"/>
      <c r="D622" s="1"/>
      <c r="E622" s="1"/>
    </row>
    <row r="623" spans="1:5" x14ac:dyDescent="0.25">
      <c r="A623" s="1"/>
      <c r="B623" s="1"/>
      <c r="C623" s="1"/>
      <c r="D623" s="1"/>
      <c r="E623" s="1"/>
    </row>
    <row r="624" spans="1:5" x14ac:dyDescent="0.25">
      <c r="A624" s="1"/>
      <c r="B624" s="1"/>
      <c r="C624" s="1"/>
      <c r="D624" s="1"/>
      <c r="E624" s="1"/>
    </row>
    <row r="625" spans="1:5" x14ac:dyDescent="0.25">
      <c r="A625" s="1"/>
      <c r="B625" s="1"/>
      <c r="C625" s="1"/>
      <c r="D625" s="1"/>
      <c r="E625" s="1"/>
    </row>
    <row r="626" spans="1:5" x14ac:dyDescent="0.25">
      <c r="A626" s="1"/>
      <c r="B626" s="1"/>
      <c r="C626" s="1"/>
      <c r="D626" s="1"/>
      <c r="E626" s="1"/>
    </row>
    <row r="627" spans="1:5" x14ac:dyDescent="0.25">
      <c r="A627" s="1"/>
      <c r="B627" s="1"/>
      <c r="C627" s="1"/>
      <c r="D627" s="1"/>
      <c r="E627" s="1"/>
    </row>
    <row r="628" spans="1:5" x14ac:dyDescent="0.25">
      <c r="A628" s="1"/>
      <c r="B628" s="1"/>
      <c r="C628" s="1"/>
      <c r="D628" s="1"/>
      <c r="E628" s="1"/>
    </row>
    <row r="629" spans="1:5" x14ac:dyDescent="0.25">
      <c r="A629" s="1"/>
      <c r="B629" s="1"/>
      <c r="C629" s="1"/>
      <c r="D629" s="1"/>
      <c r="E629" s="1"/>
    </row>
    <row r="630" spans="1:5" x14ac:dyDescent="0.25">
      <c r="A630" s="1"/>
      <c r="B630" s="1"/>
      <c r="C630" s="1"/>
      <c r="D630" s="1"/>
      <c r="E630" s="1"/>
    </row>
    <row r="631" spans="1:5" x14ac:dyDescent="0.25">
      <c r="A631" s="1"/>
      <c r="B631" s="1"/>
      <c r="C631" s="1"/>
      <c r="D631" s="1"/>
      <c r="E631" s="1"/>
    </row>
    <row r="632" spans="1:5" x14ac:dyDescent="0.25">
      <c r="A632" s="1"/>
      <c r="B632" s="1"/>
      <c r="C632" s="1"/>
      <c r="D632" s="1"/>
      <c r="E632" s="1"/>
    </row>
    <row r="633" spans="1:5" x14ac:dyDescent="0.25">
      <c r="A633" s="1"/>
      <c r="B633" s="1"/>
      <c r="C633" s="1"/>
      <c r="D633" s="1"/>
      <c r="E633" s="1"/>
    </row>
    <row r="634" spans="1:5" x14ac:dyDescent="0.25">
      <c r="A634" s="1"/>
      <c r="B634" s="1"/>
      <c r="C634" s="1"/>
      <c r="D634" s="1"/>
      <c r="E634" s="1"/>
    </row>
    <row r="635" spans="1:5" x14ac:dyDescent="0.25">
      <c r="A635" s="1"/>
      <c r="B635" s="1"/>
      <c r="C635" s="1"/>
      <c r="D635" s="1"/>
      <c r="E635" s="1"/>
    </row>
    <row r="636" spans="1:5" x14ac:dyDescent="0.25">
      <c r="A636" s="1"/>
      <c r="B636" s="1"/>
      <c r="C636" s="1"/>
      <c r="D636" s="1"/>
      <c r="E636" s="1"/>
    </row>
    <row r="637" spans="1:5" x14ac:dyDescent="0.25">
      <c r="A637" s="1"/>
      <c r="B637" s="1"/>
      <c r="C637" s="1"/>
      <c r="D637" s="1"/>
      <c r="E637" s="1"/>
    </row>
    <row r="638" spans="1:5" x14ac:dyDescent="0.25">
      <c r="A638" s="1"/>
      <c r="B638" s="1"/>
      <c r="C638" s="1"/>
      <c r="D638" s="1"/>
      <c r="E638" s="1"/>
    </row>
    <row r="639" spans="1:5" x14ac:dyDescent="0.25">
      <c r="A639" s="1"/>
      <c r="B639" s="1"/>
      <c r="C639" s="1"/>
      <c r="D639" s="1"/>
      <c r="E639" s="1"/>
    </row>
    <row r="640" spans="1:5" x14ac:dyDescent="0.25">
      <c r="A640" s="1"/>
      <c r="B640" s="1"/>
      <c r="C640" s="1"/>
      <c r="D640" s="1"/>
      <c r="E640" s="1"/>
    </row>
    <row r="641" spans="1:5" x14ac:dyDescent="0.25">
      <c r="A641" s="1"/>
      <c r="B641" s="1"/>
      <c r="C641" s="1"/>
      <c r="D641" s="1"/>
      <c r="E641" s="1"/>
    </row>
    <row r="642" spans="1:5" x14ac:dyDescent="0.25">
      <c r="A642" s="1"/>
      <c r="B642" s="1"/>
      <c r="C642" s="1"/>
      <c r="D642" s="1"/>
      <c r="E642" s="1"/>
    </row>
    <row r="643" spans="1:5" x14ac:dyDescent="0.25">
      <c r="A643" s="1"/>
      <c r="B643" s="1"/>
      <c r="C643" s="1"/>
      <c r="D643" s="1"/>
      <c r="E643" s="1"/>
    </row>
    <row r="644" spans="1:5" x14ac:dyDescent="0.25">
      <c r="A644" s="1"/>
      <c r="B644" s="1"/>
      <c r="C644" s="1"/>
      <c r="D644" s="1"/>
      <c r="E644" s="1"/>
    </row>
    <row r="645" spans="1:5" x14ac:dyDescent="0.25">
      <c r="A645" s="1"/>
      <c r="B645" s="1"/>
      <c r="C645" s="1"/>
      <c r="D645" s="1"/>
      <c r="E645" s="1"/>
    </row>
    <row r="646" spans="1:5" x14ac:dyDescent="0.25">
      <c r="A646" s="1"/>
      <c r="B646" s="1"/>
      <c r="C646" s="1"/>
      <c r="D646" s="1"/>
      <c r="E646" s="1"/>
    </row>
    <row r="647" spans="1:5" x14ac:dyDescent="0.25">
      <c r="A647" s="1"/>
      <c r="B647" s="1"/>
      <c r="C647" s="1"/>
      <c r="D647" s="1"/>
      <c r="E647" s="1"/>
    </row>
    <row r="648" spans="1:5" x14ac:dyDescent="0.25">
      <c r="A648" s="1"/>
      <c r="B648" s="1"/>
      <c r="C648" s="1"/>
      <c r="D648" s="1"/>
      <c r="E648" s="1"/>
    </row>
    <row r="649" spans="1:5" x14ac:dyDescent="0.25">
      <c r="A649" s="1"/>
      <c r="B649" s="1"/>
      <c r="C649" s="1"/>
      <c r="D649" s="1"/>
      <c r="E649" s="1"/>
    </row>
    <row r="650" spans="1:5" x14ac:dyDescent="0.25">
      <c r="A650" s="1"/>
      <c r="B650" s="1"/>
      <c r="C650" s="1"/>
      <c r="D650" s="1"/>
      <c r="E650" s="1"/>
    </row>
    <row r="651" spans="1:5" x14ac:dyDescent="0.25">
      <c r="A651" s="1"/>
      <c r="B651" s="1"/>
      <c r="C651" s="1"/>
      <c r="D651" s="1"/>
      <c r="E651" s="1"/>
    </row>
    <row r="652" spans="1:5" x14ac:dyDescent="0.25">
      <c r="A652" s="1"/>
      <c r="B652" s="1"/>
      <c r="C652" s="1"/>
      <c r="D652" s="1"/>
      <c r="E652" s="1"/>
    </row>
    <row r="653" spans="1:5" x14ac:dyDescent="0.25">
      <c r="A653" s="1"/>
      <c r="B653" s="1"/>
      <c r="C653" s="1"/>
      <c r="D653" s="1"/>
      <c r="E653" s="1"/>
    </row>
    <row r="654" spans="1:5" x14ac:dyDescent="0.25">
      <c r="A654" s="1"/>
      <c r="B654" s="1"/>
      <c r="C654" s="1"/>
      <c r="D654" s="1"/>
      <c r="E654" s="1"/>
    </row>
    <row r="655" spans="1:5" x14ac:dyDescent="0.25">
      <c r="A655" s="1"/>
      <c r="B655" s="1"/>
      <c r="C655" s="1"/>
      <c r="D655" s="1"/>
      <c r="E655" s="1"/>
    </row>
    <row r="656" spans="1:5" x14ac:dyDescent="0.25">
      <c r="A656" s="1"/>
      <c r="B656" s="1"/>
      <c r="C656" s="1"/>
      <c r="D656" s="1"/>
      <c r="E656" s="1"/>
    </row>
    <row r="657" spans="1:5" x14ac:dyDescent="0.25">
      <c r="A657" s="1"/>
      <c r="B657" s="1"/>
      <c r="C657" s="1"/>
      <c r="D657" s="1"/>
      <c r="E657" s="1"/>
    </row>
    <row r="658" spans="1:5" x14ac:dyDescent="0.25">
      <c r="A658" s="1"/>
      <c r="B658" s="1"/>
      <c r="C658" s="1"/>
      <c r="D658" s="1"/>
      <c r="E658" s="1"/>
    </row>
    <row r="659" spans="1:5" x14ac:dyDescent="0.25">
      <c r="A659" s="1"/>
      <c r="B659" s="1"/>
      <c r="C659" s="1"/>
      <c r="D659" s="1"/>
      <c r="E659" s="1"/>
    </row>
    <row r="660" spans="1:5" x14ac:dyDescent="0.25">
      <c r="A660" s="1"/>
      <c r="B660" s="1"/>
      <c r="C660" s="1"/>
      <c r="D660" s="1"/>
      <c r="E660" s="1"/>
    </row>
    <row r="661" spans="1:5" x14ac:dyDescent="0.25">
      <c r="A661" s="1"/>
      <c r="B661" s="1"/>
      <c r="C661" s="1"/>
      <c r="D661" s="1"/>
      <c r="E661" s="1"/>
    </row>
    <row r="662" spans="1:5" x14ac:dyDescent="0.25">
      <c r="A662" s="1"/>
      <c r="B662" s="1"/>
      <c r="C662" s="1"/>
      <c r="D662" s="1"/>
      <c r="E662" s="1"/>
    </row>
    <row r="663" spans="1:5" x14ac:dyDescent="0.25">
      <c r="A663" s="1"/>
      <c r="B663" s="1"/>
      <c r="C663" s="1"/>
      <c r="D663" s="1"/>
      <c r="E663" s="1"/>
    </row>
    <row r="664" spans="1:5" x14ac:dyDescent="0.25">
      <c r="A664" s="1"/>
      <c r="B664" s="1"/>
      <c r="C664" s="1"/>
      <c r="D664" s="1"/>
      <c r="E664" s="1"/>
    </row>
    <row r="665" spans="1:5" x14ac:dyDescent="0.25">
      <c r="A665" s="1"/>
      <c r="B665" s="1"/>
      <c r="C665" s="1"/>
      <c r="D665" s="1"/>
      <c r="E665" s="1"/>
    </row>
    <row r="666" spans="1:5" x14ac:dyDescent="0.25">
      <c r="A666" s="1"/>
      <c r="B666" s="1"/>
      <c r="C666" s="1"/>
      <c r="D666" s="1"/>
      <c r="E666" s="1"/>
    </row>
    <row r="667" spans="1:5" x14ac:dyDescent="0.25">
      <c r="A667" s="1"/>
      <c r="B667" s="1"/>
      <c r="C667" s="1"/>
      <c r="D667" s="1"/>
      <c r="E667" s="1"/>
    </row>
    <row r="668" spans="1:5" x14ac:dyDescent="0.25">
      <c r="A668" s="1"/>
      <c r="B668" s="1"/>
      <c r="C668" s="1"/>
      <c r="D668" s="1"/>
      <c r="E668" s="1"/>
    </row>
    <row r="669" spans="1:5" x14ac:dyDescent="0.25">
      <c r="A669" s="1"/>
      <c r="B669" s="1"/>
      <c r="C669" s="1"/>
      <c r="D669" s="1"/>
      <c r="E669" s="1"/>
    </row>
    <row r="670" spans="1:5" x14ac:dyDescent="0.25">
      <c r="A670" s="1"/>
      <c r="B670" s="1"/>
      <c r="C670" s="1"/>
      <c r="D670" s="1"/>
      <c r="E670" s="1"/>
    </row>
    <row r="671" spans="1:5" x14ac:dyDescent="0.25">
      <c r="A671" s="1"/>
      <c r="B671" s="1"/>
      <c r="C671" s="1"/>
      <c r="D671" s="1"/>
      <c r="E671" s="1"/>
    </row>
    <row r="672" spans="1:5" x14ac:dyDescent="0.25">
      <c r="A672" s="1"/>
      <c r="B672" s="1"/>
      <c r="C672" s="1"/>
      <c r="D672" s="1"/>
      <c r="E672" s="1"/>
    </row>
    <row r="673" spans="1:5" x14ac:dyDescent="0.25">
      <c r="A673" s="1"/>
      <c r="B673" s="1"/>
      <c r="C673" s="1"/>
      <c r="D673" s="1"/>
      <c r="E673" s="1"/>
    </row>
    <row r="674" spans="1:5" x14ac:dyDescent="0.25">
      <c r="A674" s="1"/>
      <c r="B674" s="1"/>
      <c r="C674" s="1"/>
      <c r="D674" s="1"/>
      <c r="E674" s="1"/>
    </row>
    <row r="675" spans="1:5" x14ac:dyDescent="0.25">
      <c r="A675" s="1"/>
      <c r="B675" s="1"/>
      <c r="C675" s="1"/>
      <c r="D675" s="1"/>
      <c r="E675" s="1"/>
    </row>
    <row r="676" spans="1:5" x14ac:dyDescent="0.25">
      <c r="A676" s="1"/>
      <c r="B676" s="1"/>
      <c r="C676" s="1"/>
      <c r="D676" s="1"/>
      <c r="E676" s="1"/>
    </row>
    <row r="677" spans="1:5" x14ac:dyDescent="0.25">
      <c r="A677" s="1"/>
      <c r="B677" s="1"/>
      <c r="C677" s="1"/>
      <c r="D677" s="1"/>
      <c r="E677" s="1"/>
    </row>
    <row r="678" spans="1:5" x14ac:dyDescent="0.25">
      <c r="A678" s="1"/>
      <c r="B678" s="1"/>
      <c r="C678" s="1"/>
      <c r="D678" s="1"/>
      <c r="E678" s="1"/>
    </row>
    <row r="679" spans="1:5" x14ac:dyDescent="0.25">
      <c r="A679" s="1"/>
      <c r="B679" s="1"/>
      <c r="C679" s="1"/>
      <c r="D679" s="1"/>
      <c r="E679" s="1"/>
    </row>
    <row r="680" spans="1:5" x14ac:dyDescent="0.25">
      <c r="A680" s="1"/>
      <c r="B680" s="1"/>
      <c r="C680" s="1"/>
      <c r="D680" s="1"/>
      <c r="E680" s="1"/>
    </row>
    <row r="681" spans="1:5" x14ac:dyDescent="0.25">
      <c r="A681" s="1"/>
      <c r="B681" s="1"/>
      <c r="C681" s="1"/>
      <c r="D681" s="1"/>
      <c r="E681" s="1"/>
    </row>
    <row r="682" spans="1:5" x14ac:dyDescent="0.25">
      <c r="A682" s="1"/>
      <c r="B682" s="1"/>
      <c r="C682" s="1"/>
      <c r="D682" s="1"/>
      <c r="E682" s="1"/>
    </row>
    <row r="683" spans="1:5" x14ac:dyDescent="0.25">
      <c r="A683" s="1"/>
      <c r="B683" s="1"/>
      <c r="C683" s="1"/>
      <c r="D683" s="1"/>
      <c r="E683" s="1"/>
    </row>
    <row r="684" spans="1:5" x14ac:dyDescent="0.25">
      <c r="A684" s="1"/>
      <c r="B684" s="1"/>
      <c r="C684" s="1"/>
      <c r="D684" s="1"/>
      <c r="E684" s="1"/>
    </row>
    <row r="685" spans="1:5" x14ac:dyDescent="0.25">
      <c r="A685" s="1"/>
      <c r="B685" s="1"/>
      <c r="C685" s="1"/>
      <c r="D685" s="1"/>
      <c r="E685" s="1"/>
    </row>
    <row r="686" spans="1:5" x14ac:dyDescent="0.25">
      <c r="A686" s="1"/>
      <c r="B686" s="1"/>
      <c r="C686" s="1"/>
      <c r="D686" s="1"/>
      <c r="E686" s="1"/>
    </row>
    <row r="687" spans="1:5" x14ac:dyDescent="0.25">
      <c r="A687" s="1"/>
      <c r="B687" s="1"/>
      <c r="C687" s="1"/>
      <c r="D687" s="1"/>
      <c r="E687" s="1"/>
    </row>
    <row r="688" spans="1:5" x14ac:dyDescent="0.25">
      <c r="A688" s="1"/>
      <c r="B688" s="1"/>
      <c r="C688" s="1"/>
      <c r="D688" s="1"/>
      <c r="E688" s="1"/>
    </row>
    <row r="689" spans="1:5" x14ac:dyDescent="0.25">
      <c r="A689" s="1"/>
      <c r="B689" s="1"/>
      <c r="C689" s="1"/>
      <c r="D689" s="1"/>
      <c r="E689" s="1"/>
    </row>
    <row r="690" spans="1:5" x14ac:dyDescent="0.25">
      <c r="A690" s="1"/>
      <c r="B690" s="1"/>
      <c r="C690" s="1"/>
      <c r="D690" s="1"/>
      <c r="E690" s="1"/>
    </row>
    <row r="691" spans="1:5" x14ac:dyDescent="0.25">
      <c r="A691" s="1"/>
      <c r="B691" s="1"/>
      <c r="C691" s="1"/>
      <c r="D691" s="1"/>
      <c r="E691" s="1"/>
    </row>
    <row r="692" spans="1:5" x14ac:dyDescent="0.25">
      <c r="A692" s="1"/>
      <c r="B692" s="1"/>
      <c r="C692" s="1"/>
      <c r="D692" s="1"/>
      <c r="E692" s="1"/>
    </row>
    <row r="693" spans="1:5" x14ac:dyDescent="0.25">
      <c r="A693" s="1"/>
      <c r="B693" s="1"/>
      <c r="C693" s="1"/>
      <c r="D693" s="1"/>
      <c r="E693" s="1"/>
    </row>
    <row r="694" spans="1:5" x14ac:dyDescent="0.25">
      <c r="A694" s="1"/>
      <c r="B694" s="1"/>
      <c r="C694" s="1"/>
      <c r="D694" s="1"/>
      <c r="E694" s="1"/>
    </row>
    <row r="695" spans="1:5" x14ac:dyDescent="0.25">
      <c r="A695" s="1"/>
      <c r="B695" s="1"/>
      <c r="C695" s="1"/>
      <c r="D695" s="1"/>
      <c r="E695" s="1"/>
    </row>
    <row r="696" spans="1:5" x14ac:dyDescent="0.25">
      <c r="A696" s="1"/>
      <c r="B696" s="1"/>
      <c r="C696" s="1"/>
      <c r="D696" s="1"/>
      <c r="E696" s="1"/>
    </row>
    <row r="697" spans="1:5" x14ac:dyDescent="0.25">
      <c r="A697" s="1"/>
      <c r="B697" s="1"/>
      <c r="C697" s="1"/>
      <c r="D697" s="1"/>
      <c r="E697" s="1"/>
    </row>
    <row r="698" spans="1:5" x14ac:dyDescent="0.25">
      <c r="A698" s="1"/>
      <c r="B698" s="1"/>
      <c r="C698" s="1"/>
      <c r="D698" s="1"/>
      <c r="E698" s="1"/>
    </row>
    <row r="699" spans="1:5" x14ac:dyDescent="0.25">
      <c r="A699" s="1"/>
      <c r="B699" s="1"/>
      <c r="C699" s="1"/>
      <c r="D699" s="1"/>
      <c r="E699" s="1"/>
    </row>
    <row r="700" spans="1:5" x14ac:dyDescent="0.25">
      <c r="A700" s="1"/>
      <c r="B700" s="1"/>
      <c r="C700" s="1"/>
      <c r="D700" s="1"/>
      <c r="E700" s="1"/>
    </row>
    <row r="701" spans="1:5" x14ac:dyDescent="0.25">
      <c r="A701" s="1"/>
      <c r="B701" s="1"/>
      <c r="C701" s="1"/>
      <c r="D701" s="1"/>
      <c r="E701" s="1"/>
    </row>
    <row r="702" spans="1:5" x14ac:dyDescent="0.25">
      <c r="A702" s="1"/>
      <c r="B702" s="1"/>
      <c r="C702" s="1"/>
      <c r="D702" s="1"/>
      <c r="E702" s="1"/>
    </row>
    <row r="703" spans="1:5" x14ac:dyDescent="0.25">
      <c r="A703" s="1"/>
      <c r="B703" s="1"/>
      <c r="C703" s="1"/>
      <c r="D703" s="1"/>
      <c r="E703" s="1"/>
    </row>
    <row r="704" spans="1:5" x14ac:dyDescent="0.25">
      <c r="A704" s="1"/>
      <c r="B704" s="1"/>
      <c r="C704" s="1"/>
      <c r="D704" s="1"/>
      <c r="E704" s="1"/>
    </row>
    <row r="705" spans="1:5" x14ac:dyDescent="0.25">
      <c r="A705" s="1"/>
      <c r="B705" s="1"/>
      <c r="C705" s="1"/>
      <c r="D705" s="1"/>
      <c r="E705" s="1"/>
    </row>
    <row r="706" spans="1:5" x14ac:dyDescent="0.25">
      <c r="A706" s="1"/>
      <c r="B706" s="1"/>
      <c r="C706" s="1"/>
      <c r="D706" s="1"/>
      <c r="E706" s="1"/>
    </row>
    <row r="707" spans="1:5" x14ac:dyDescent="0.25">
      <c r="A707" s="1"/>
      <c r="B707" s="1"/>
      <c r="C707" s="1"/>
      <c r="D707" s="1"/>
      <c r="E707" s="1"/>
    </row>
    <row r="708" spans="1:5" x14ac:dyDescent="0.25">
      <c r="A708" s="1"/>
      <c r="B708" s="1"/>
      <c r="C708" s="1"/>
      <c r="D708" s="1"/>
      <c r="E708" s="1"/>
    </row>
    <row r="709" spans="1:5" x14ac:dyDescent="0.25">
      <c r="A709" s="1"/>
      <c r="B709" s="1"/>
      <c r="C709" s="1"/>
      <c r="D709" s="1"/>
      <c r="E709" s="1"/>
    </row>
    <row r="710" spans="1:5" x14ac:dyDescent="0.25">
      <c r="A710" s="1"/>
      <c r="B710" s="1"/>
      <c r="C710" s="1"/>
      <c r="D710" s="1"/>
      <c r="E710" s="1"/>
    </row>
    <row r="711" spans="1:5" x14ac:dyDescent="0.25">
      <c r="A711" s="1"/>
      <c r="B711" s="1"/>
      <c r="C711" s="1"/>
      <c r="D711" s="1"/>
      <c r="E711" s="1"/>
    </row>
    <row r="712" spans="1:5" x14ac:dyDescent="0.25">
      <c r="A712" s="1"/>
      <c r="B712" s="1"/>
      <c r="C712" s="1"/>
      <c r="D712" s="1"/>
      <c r="E712" s="1"/>
    </row>
    <row r="713" spans="1:5" x14ac:dyDescent="0.25">
      <c r="A713" s="1"/>
      <c r="B713" s="1"/>
      <c r="C713" s="1"/>
      <c r="D713" s="1"/>
      <c r="E713" s="1"/>
    </row>
    <row r="714" spans="1:5" x14ac:dyDescent="0.25">
      <c r="A714" s="1"/>
      <c r="B714" s="1"/>
      <c r="C714" s="1"/>
      <c r="D714" s="1"/>
      <c r="E714" s="1"/>
    </row>
    <row r="715" spans="1:5" x14ac:dyDescent="0.25">
      <c r="A715" s="1"/>
      <c r="B715" s="1"/>
      <c r="C715" s="1"/>
      <c r="D715" s="1"/>
      <c r="E715" s="1"/>
    </row>
    <row r="716" spans="1:5" x14ac:dyDescent="0.25">
      <c r="A716" s="1"/>
      <c r="B716" s="1"/>
      <c r="C716" s="1"/>
      <c r="D716" s="1"/>
      <c r="E716" s="1"/>
    </row>
    <row r="717" spans="1:5" x14ac:dyDescent="0.25">
      <c r="A717" s="1"/>
      <c r="B717" s="1"/>
      <c r="C717" s="1"/>
      <c r="D717" s="1"/>
      <c r="E717" s="1"/>
    </row>
    <row r="718" spans="1:5" x14ac:dyDescent="0.25">
      <c r="A718" s="1"/>
      <c r="B718" s="1"/>
      <c r="C718" s="1"/>
      <c r="D718" s="1"/>
      <c r="E718" s="1"/>
    </row>
    <row r="719" spans="1:5" x14ac:dyDescent="0.25">
      <c r="A719" s="1"/>
      <c r="B719" s="1"/>
      <c r="C719" s="1"/>
      <c r="D719" s="1"/>
      <c r="E719" s="1"/>
    </row>
    <row r="720" spans="1:5" x14ac:dyDescent="0.25">
      <c r="A720" s="1"/>
      <c r="B720" s="1"/>
      <c r="C720" s="1"/>
      <c r="D720" s="1"/>
      <c r="E720" s="1"/>
    </row>
    <row r="721" spans="1:5" x14ac:dyDescent="0.25">
      <c r="A721" s="1"/>
      <c r="B721" s="1"/>
      <c r="C721" s="1"/>
      <c r="D721" s="1"/>
      <c r="E721" s="1"/>
    </row>
    <row r="722" spans="1:5" x14ac:dyDescent="0.25">
      <c r="A722" s="1"/>
      <c r="B722" s="1"/>
      <c r="C722" s="1"/>
      <c r="D722" s="1"/>
      <c r="E722" s="1"/>
    </row>
    <row r="723" spans="1:5" x14ac:dyDescent="0.25">
      <c r="A723" s="1"/>
      <c r="B723" s="1"/>
      <c r="C723" s="1"/>
      <c r="D723" s="1"/>
      <c r="E723" s="1"/>
    </row>
    <row r="724" spans="1:5" x14ac:dyDescent="0.25">
      <c r="A724" s="1"/>
      <c r="B724" s="1"/>
      <c r="C724" s="1"/>
      <c r="D724" s="1"/>
      <c r="E724" s="1"/>
    </row>
    <row r="725" spans="1:5" x14ac:dyDescent="0.25">
      <c r="A725" s="1"/>
      <c r="B725" s="1"/>
      <c r="C725" s="1"/>
      <c r="D725" s="1"/>
      <c r="E725" s="1"/>
    </row>
    <row r="726" spans="1:5" x14ac:dyDescent="0.25">
      <c r="A726" s="1"/>
      <c r="B726" s="1"/>
      <c r="C726" s="1"/>
      <c r="D726" s="1"/>
      <c r="E726" s="1"/>
    </row>
    <row r="727" spans="1:5" x14ac:dyDescent="0.25">
      <c r="A727" s="1"/>
      <c r="B727" s="1"/>
      <c r="C727" s="1"/>
      <c r="D727" s="1"/>
      <c r="E727" s="1"/>
    </row>
    <row r="728" spans="1:5" x14ac:dyDescent="0.25">
      <c r="A728" s="1"/>
      <c r="B728" s="1"/>
      <c r="C728" s="1"/>
      <c r="D728" s="1"/>
      <c r="E728" s="1"/>
    </row>
    <row r="729" spans="1:5" x14ac:dyDescent="0.25">
      <c r="A729" s="1"/>
      <c r="B729" s="1"/>
      <c r="C729" s="1"/>
      <c r="D729" s="1"/>
      <c r="E729" s="1"/>
    </row>
    <row r="730" spans="1:5" x14ac:dyDescent="0.25">
      <c r="A730" s="1"/>
      <c r="B730" s="1"/>
      <c r="C730" s="1"/>
      <c r="D730" s="1"/>
      <c r="E730" s="1"/>
    </row>
    <row r="731" spans="1:5" x14ac:dyDescent="0.25">
      <c r="A731" s="1"/>
      <c r="B731" s="1"/>
      <c r="C731" s="1"/>
      <c r="D731" s="1"/>
      <c r="E731" s="1"/>
    </row>
    <row r="732" spans="1:5" x14ac:dyDescent="0.25">
      <c r="A732" s="1"/>
      <c r="B732" s="1"/>
      <c r="C732" s="1"/>
      <c r="D732" s="1"/>
      <c r="E732" s="1"/>
    </row>
    <row r="733" spans="1:5" x14ac:dyDescent="0.25">
      <c r="A733" s="1"/>
      <c r="B733" s="1"/>
      <c r="C733" s="1"/>
      <c r="D733" s="1"/>
      <c r="E733" s="1"/>
    </row>
    <row r="734" spans="1:5" x14ac:dyDescent="0.25">
      <c r="A734" s="1"/>
      <c r="B734" s="1"/>
      <c r="C734" s="1"/>
      <c r="D734" s="1"/>
      <c r="E734" s="1"/>
    </row>
    <row r="735" spans="1:5" x14ac:dyDescent="0.25">
      <c r="A735" s="1"/>
      <c r="B735" s="1"/>
      <c r="C735" s="1"/>
      <c r="D735" s="1"/>
      <c r="E735" s="1"/>
    </row>
    <row r="736" spans="1:5" x14ac:dyDescent="0.25">
      <c r="A736" s="1"/>
      <c r="B736" s="1"/>
      <c r="C736" s="1"/>
      <c r="D736" s="1"/>
      <c r="E736" s="1"/>
    </row>
    <row r="737" spans="1:5" x14ac:dyDescent="0.25">
      <c r="A737" s="1"/>
      <c r="B737" s="1"/>
      <c r="C737" s="1"/>
      <c r="D737" s="1"/>
      <c r="E737" s="1"/>
    </row>
    <row r="738" spans="1:5" x14ac:dyDescent="0.25">
      <c r="A738" s="1"/>
      <c r="B738" s="1"/>
      <c r="C738" s="1"/>
      <c r="D738" s="1"/>
      <c r="E738" s="1"/>
    </row>
    <row r="739" spans="1:5" x14ac:dyDescent="0.25">
      <c r="A739" s="1"/>
      <c r="B739" s="1"/>
      <c r="C739" s="1"/>
      <c r="D739" s="1"/>
      <c r="E739" s="1"/>
    </row>
    <row r="740" spans="1:5" x14ac:dyDescent="0.25">
      <c r="A740" s="1"/>
      <c r="B740" s="1"/>
      <c r="C740" s="1"/>
      <c r="D740" s="1"/>
      <c r="E740" s="1"/>
    </row>
    <row r="741" spans="1:5" x14ac:dyDescent="0.25">
      <c r="A741" s="1"/>
      <c r="B741" s="1"/>
      <c r="C741" s="1"/>
      <c r="D741" s="1"/>
      <c r="E741" s="1"/>
    </row>
    <row r="742" spans="1:5" x14ac:dyDescent="0.25">
      <c r="A742" s="1"/>
      <c r="B742" s="1"/>
      <c r="C742" s="1"/>
      <c r="D742" s="1"/>
      <c r="E742" s="1"/>
    </row>
    <row r="743" spans="1:5" x14ac:dyDescent="0.25">
      <c r="A743" s="1"/>
      <c r="B743" s="1"/>
      <c r="C743" s="1"/>
      <c r="D743" s="1"/>
      <c r="E743" s="1"/>
    </row>
    <row r="744" spans="1:5" x14ac:dyDescent="0.25">
      <c r="A744" s="1"/>
      <c r="B744" s="1"/>
      <c r="C744" s="1"/>
      <c r="D744" s="1"/>
      <c r="E744" s="1"/>
    </row>
    <row r="745" spans="1:5" x14ac:dyDescent="0.25">
      <c r="A745" s="1"/>
      <c r="B745" s="1"/>
      <c r="C745" s="1"/>
      <c r="D745" s="1"/>
      <c r="E745" s="1"/>
    </row>
    <row r="746" spans="1:5" x14ac:dyDescent="0.25">
      <c r="A746" s="1"/>
      <c r="B746" s="1"/>
      <c r="C746" s="1"/>
      <c r="D746" s="1"/>
      <c r="E746" s="1"/>
    </row>
    <row r="747" spans="1:5" x14ac:dyDescent="0.25">
      <c r="A747" s="1"/>
      <c r="B747" s="1"/>
      <c r="C747" s="1"/>
      <c r="D747" s="1"/>
      <c r="E747" s="1"/>
    </row>
    <row r="748" spans="1:5" x14ac:dyDescent="0.25">
      <c r="A748" s="1"/>
      <c r="B748" s="1"/>
      <c r="C748" s="1"/>
      <c r="D748" s="1"/>
      <c r="E748" s="1"/>
    </row>
    <row r="749" spans="1:5" x14ac:dyDescent="0.25">
      <c r="A749" s="1"/>
      <c r="B749" s="1"/>
      <c r="C749" s="1"/>
      <c r="D749" s="1"/>
      <c r="E749" s="1"/>
    </row>
    <row r="750" spans="1:5" x14ac:dyDescent="0.25">
      <c r="A750" s="1"/>
      <c r="B750" s="1"/>
      <c r="C750" s="1"/>
      <c r="D750" s="1"/>
      <c r="E750" s="1"/>
    </row>
    <row r="751" spans="1:5" x14ac:dyDescent="0.25">
      <c r="A751" s="1"/>
      <c r="B751" s="1"/>
      <c r="C751" s="1"/>
      <c r="D751" s="1"/>
      <c r="E751" s="1"/>
    </row>
    <row r="752" spans="1:5" x14ac:dyDescent="0.25">
      <c r="A752" s="1"/>
      <c r="B752" s="1"/>
      <c r="C752" s="1"/>
      <c r="D752" s="1"/>
      <c r="E752" s="1"/>
    </row>
    <row r="753" spans="1:5" x14ac:dyDescent="0.25">
      <c r="A753" s="1"/>
      <c r="B753" s="1"/>
      <c r="C753" s="1"/>
      <c r="D753" s="1"/>
      <c r="E753" s="1"/>
    </row>
    <row r="754" spans="1:5" x14ac:dyDescent="0.25">
      <c r="A754" s="1"/>
      <c r="B754" s="1"/>
      <c r="C754" s="1"/>
      <c r="D754" s="1"/>
      <c r="E754" s="1"/>
    </row>
    <row r="755" spans="1:5" x14ac:dyDescent="0.25">
      <c r="A755" s="1"/>
      <c r="B755" s="1"/>
      <c r="C755" s="1"/>
      <c r="D755" s="1"/>
      <c r="E755" s="1"/>
    </row>
    <row r="756" spans="1:5" x14ac:dyDescent="0.25">
      <c r="A756" s="1"/>
      <c r="B756" s="1"/>
      <c r="C756" s="1"/>
      <c r="D756" s="1"/>
      <c r="E756" s="1"/>
    </row>
    <row r="757" spans="1:5" x14ac:dyDescent="0.25">
      <c r="A757" s="1"/>
      <c r="B757" s="1"/>
      <c r="C757" s="1"/>
      <c r="D757" s="1"/>
      <c r="E757" s="1"/>
    </row>
    <row r="758" spans="1:5" x14ac:dyDescent="0.25">
      <c r="A758" s="1"/>
      <c r="B758" s="1"/>
      <c r="C758" s="1"/>
      <c r="D758" s="1"/>
      <c r="E758" s="1"/>
    </row>
    <row r="759" spans="1:5" x14ac:dyDescent="0.25">
      <c r="A759" s="1"/>
      <c r="B759" s="1"/>
      <c r="C759" s="1"/>
      <c r="D759" s="1"/>
      <c r="E759" s="1"/>
    </row>
    <row r="760" spans="1:5" x14ac:dyDescent="0.25">
      <c r="A760" s="1"/>
      <c r="B760" s="1"/>
      <c r="C760" s="1"/>
      <c r="D760" s="1"/>
      <c r="E760" s="1"/>
    </row>
    <row r="761" spans="1:5" x14ac:dyDescent="0.25">
      <c r="A761" s="1"/>
      <c r="B761" s="1"/>
      <c r="C761" s="1"/>
      <c r="D761" s="1"/>
      <c r="E761" s="1"/>
    </row>
    <row r="762" spans="1:5" x14ac:dyDescent="0.25">
      <c r="A762" s="1"/>
      <c r="B762" s="1"/>
      <c r="C762" s="1"/>
      <c r="D762" s="1"/>
      <c r="E762" s="1"/>
    </row>
    <row r="763" spans="1:5" x14ac:dyDescent="0.25">
      <c r="A763" s="1"/>
      <c r="B763" s="1"/>
      <c r="C763" s="1"/>
      <c r="D763" s="1"/>
      <c r="E763" s="1"/>
    </row>
    <row r="764" spans="1:5" x14ac:dyDescent="0.25">
      <c r="A764" s="1"/>
      <c r="B764" s="1"/>
      <c r="C764" s="1"/>
      <c r="D764" s="1"/>
      <c r="E764" s="1"/>
    </row>
    <row r="765" spans="1:5" x14ac:dyDescent="0.25">
      <c r="A765" s="1"/>
      <c r="B765" s="1"/>
      <c r="C765" s="1"/>
      <c r="D765" s="1"/>
      <c r="E765" s="1"/>
    </row>
    <row r="766" spans="1:5" x14ac:dyDescent="0.25">
      <c r="A766" s="1"/>
      <c r="B766" s="1"/>
      <c r="C766" s="1"/>
      <c r="D766" s="1"/>
      <c r="E766" s="1"/>
    </row>
    <row r="767" spans="1:5" x14ac:dyDescent="0.25">
      <c r="A767" s="1"/>
      <c r="B767" s="1"/>
      <c r="C767" s="1"/>
      <c r="D767" s="1"/>
      <c r="E767" s="1"/>
    </row>
    <row r="768" spans="1:5" x14ac:dyDescent="0.25">
      <c r="A768" s="1"/>
      <c r="B768" s="1"/>
      <c r="C768" s="1"/>
      <c r="D768" s="1"/>
      <c r="E768" s="1"/>
    </row>
    <row r="769" spans="1:5" x14ac:dyDescent="0.25">
      <c r="A769" s="1"/>
      <c r="B769" s="1"/>
      <c r="C769" s="1"/>
      <c r="D769" s="1"/>
      <c r="E769" s="1"/>
    </row>
    <row r="770" spans="1:5" x14ac:dyDescent="0.25">
      <c r="A770" s="1"/>
      <c r="B770" s="1"/>
      <c r="C770" s="1"/>
      <c r="D770" s="1"/>
      <c r="E770" s="1"/>
    </row>
    <row r="771" spans="1:5" x14ac:dyDescent="0.25">
      <c r="A771" s="1"/>
      <c r="B771" s="1"/>
      <c r="C771" s="1"/>
      <c r="D771" s="1"/>
      <c r="E771" s="1"/>
    </row>
    <row r="772" spans="1:5" x14ac:dyDescent="0.25">
      <c r="A772" s="1"/>
      <c r="B772" s="1"/>
      <c r="C772" s="1"/>
      <c r="D772" s="1"/>
      <c r="E772" s="1"/>
    </row>
    <row r="773" spans="1:5" x14ac:dyDescent="0.25">
      <c r="A773" s="1"/>
      <c r="B773" s="1"/>
      <c r="C773" s="1"/>
      <c r="D773" s="1"/>
      <c r="E773" s="1"/>
    </row>
    <row r="774" spans="1:5" x14ac:dyDescent="0.25">
      <c r="A774" s="1"/>
      <c r="B774" s="1"/>
      <c r="C774" s="1"/>
      <c r="D774" s="1"/>
      <c r="E774" s="1"/>
    </row>
    <row r="775" spans="1:5" x14ac:dyDescent="0.25">
      <c r="A775" s="1"/>
      <c r="B775" s="1"/>
      <c r="C775" s="1"/>
      <c r="D775" s="1"/>
      <c r="E775" s="1"/>
    </row>
    <row r="776" spans="1:5" x14ac:dyDescent="0.25">
      <c r="A776" s="1"/>
      <c r="B776" s="1"/>
      <c r="C776" s="1"/>
      <c r="D776" s="1"/>
      <c r="E776" s="1"/>
    </row>
    <row r="777" spans="1:5" x14ac:dyDescent="0.25">
      <c r="A777" s="1"/>
      <c r="B777" s="1"/>
      <c r="C777" s="1"/>
      <c r="D777" s="1"/>
      <c r="E777" s="1"/>
    </row>
    <row r="778" spans="1:5" x14ac:dyDescent="0.25">
      <c r="A778" s="1"/>
      <c r="B778" s="1"/>
      <c r="C778" s="1"/>
      <c r="D778" s="1"/>
      <c r="E778" s="1"/>
    </row>
    <row r="779" spans="1:5" x14ac:dyDescent="0.25">
      <c r="A779" s="1"/>
      <c r="B779" s="1"/>
      <c r="C779" s="1"/>
      <c r="D779" s="1"/>
      <c r="E779" s="1"/>
    </row>
    <row r="780" spans="1:5" x14ac:dyDescent="0.25">
      <c r="A780" s="1"/>
      <c r="B780" s="1"/>
      <c r="C780" s="1"/>
      <c r="D780" s="1"/>
      <c r="E780" s="1"/>
    </row>
    <row r="781" spans="1:5" x14ac:dyDescent="0.25">
      <c r="A781" s="1"/>
      <c r="B781" s="1"/>
      <c r="C781" s="1"/>
      <c r="D781" s="1"/>
      <c r="E781" s="1"/>
    </row>
    <row r="782" spans="1:5" x14ac:dyDescent="0.25">
      <c r="A782" s="1"/>
      <c r="B782" s="1"/>
      <c r="C782" s="1"/>
      <c r="D782" s="1"/>
      <c r="E782" s="1"/>
    </row>
    <row r="783" spans="1:5" x14ac:dyDescent="0.25">
      <c r="A783" s="1"/>
      <c r="B783" s="1"/>
      <c r="C783" s="1"/>
      <c r="D783" s="1"/>
      <c r="E783" s="1"/>
    </row>
    <row r="784" spans="1:5" x14ac:dyDescent="0.25">
      <c r="A784" s="1"/>
      <c r="B784" s="1"/>
      <c r="C784" s="1"/>
      <c r="D784" s="1"/>
      <c r="E784" s="1"/>
    </row>
    <row r="785" spans="1:5" x14ac:dyDescent="0.25">
      <c r="A785" s="1"/>
      <c r="B785" s="1"/>
      <c r="C785" s="1"/>
      <c r="D785" s="1"/>
      <c r="E785" s="1"/>
    </row>
    <row r="786" spans="1:5" x14ac:dyDescent="0.25">
      <c r="A786" s="1"/>
      <c r="B786" s="1"/>
      <c r="C786" s="1"/>
      <c r="D786" s="1"/>
      <c r="E786" s="1"/>
    </row>
    <row r="787" spans="1:5" x14ac:dyDescent="0.25">
      <c r="A787" s="1"/>
      <c r="B787" s="1"/>
      <c r="C787" s="1"/>
      <c r="D787" s="1"/>
      <c r="E787" s="1"/>
    </row>
    <row r="788" spans="1:5" x14ac:dyDescent="0.25">
      <c r="A788" s="1"/>
      <c r="B788" s="1"/>
      <c r="C788" s="1"/>
      <c r="D788" s="1"/>
      <c r="E788" s="1"/>
    </row>
    <row r="789" spans="1:5" x14ac:dyDescent="0.25">
      <c r="A789" s="1"/>
      <c r="B789" s="1"/>
      <c r="C789" s="1"/>
      <c r="D789" s="1"/>
      <c r="E789" s="1"/>
    </row>
    <row r="790" spans="1:5" x14ac:dyDescent="0.25">
      <c r="A790" s="1"/>
      <c r="B790" s="1"/>
      <c r="C790" s="1"/>
      <c r="D790" s="1"/>
      <c r="E790" s="1"/>
    </row>
    <row r="791" spans="1:5" x14ac:dyDescent="0.25">
      <c r="A791" s="1"/>
      <c r="B791" s="1"/>
      <c r="C791" s="1"/>
      <c r="D791" s="1"/>
      <c r="E791" s="1"/>
    </row>
    <row r="792" spans="1:5" x14ac:dyDescent="0.25">
      <c r="A792" s="1"/>
      <c r="B792" s="1"/>
      <c r="C792" s="1"/>
      <c r="D792" s="1"/>
      <c r="E792" s="1"/>
    </row>
    <row r="793" spans="1:5" x14ac:dyDescent="0.25">
      <c r="A793" s="1"/>
      <c r="B793" s="1"/>
      <c r="C793" s="1"/>
      <c r="D793" s="1"/>
      <c r="E793" s="1"/>
    </row>
    <row r="794" spans="1:5" x14ac:dyDescent="0.25">
      <c r="A794" s="1"/>
      <c r="B794" s="1"/>
      <c r="C794" s="1"/>
      <c r="D794" s="1"/>
      <c r="E794" s="1"/>
    </row>
    <row r="795" spans="1:5" x14ac:dyDescent="0.25">
      <c r="A795" s="1"/>
      <c r="B795" s="1"/>
      <c r="C795" s="1"/>
      <c r="D795" s="1"/>
      <c r="E795" s="1"/>
    </row>
    <row r="796" spans="1:5" x14ac:dyDescent="0.25">
      <c r="A796" s="1"/>
      <c r="B796" s="1"/>
      <c r="C796" s="1"/>
      <c r="D796" s="1"/>
      <c r="E796" s="1"/>
    </row>
    <row r="797" spans="1:5" x14ac:dyDescent="0.25">
      <c r="A797" s="1"/>
      <c r="B797" s="1"/>
      <c r="C797" s="1"/>
      <c r="D797" s="1"/>
      <c r="E797" s="1"/>
    </row>
    <row r="798" spans="1:5" x14ac:dyDescent="0.25">
      <c r="A798" s="1"/>
      <c r="B798" s="1"/>
      <c r="C798" s="1"/>
      <c r="D798" s="1"/>
      <c r="E798" s="1"/>
    </row>
    <row r="799" spans="1:5" x14ac:dyDescent="0.25">
      <c r="A799" s="1"/>
      <c r="B799" s="1"/>
      <c r="C799" s="1"/>
      <c r="D799" s="1"/>
      <c r="E799" s="1"/>
    </row>
    <row r="800" spans="1:5" x14ac:dyDescent="0.25">
      <c r="A800" s="1"/>
      <c r="B800" s="1"/>
      <c r="C800" s="1"/>
      <c r="D800" s="1"/>
      <c r="E800" s="1"/>
    </row>
    <row r="801" spans="1:5" x14ac:dyDescent="0.25">
      <c r="A801" s="1"/>
      <c r="B801" s="1"/>
      <c r="C801" s="1"/>
      <c r="D801" s="1"/>
      <c r="E801" s="1"/>
    </row>
    <row r="802" spans="1:5" x14ac:dyDescent="0.25">
      <c r="A802" s="1"/>
      <c r="B802" s="1"/>
      <c r="C802" s="1"/>
      <c r="D802" s="1"/>
      <c r="E802" s="1"/>
    </row>
    <row r="803" spans="1:5" x14ac:dyDescent="0.25">
      <c r="A803" s="1"/>
      <c r="B803" s="1"/>
      <c r="C803" s="1"/>
      <c r="D803" s="1"/>
      <c r="E803" s="1"/>
    </row>
    <row r="804" spans="1:5" x14ac:dyDescent="0.25">
      <c r="A804" s="1"/>
      <c r="B804" s="1"/>
      <c r="C804" s="1"/>
      <c r="D804" s="1"/>
      <c r="E804" s="1"/>
    </row>
    <row r="805" spans="1:5" x14ac:dyDescent="0.25">
      <c r="A805" s="1"/>
      <c r="B805" s="1"/>
      <c r="C805" s="1"/>
      <c r="D805" s="1"/>
      <c r="E805" s="1"/>
    </row>
    <row r="806" spans="1:5" x14ac:dyDescent="0.25">
      <c r="A806" s="1"/>
      <c r="B806" s="1"/>
      <c r="C806" s="1"/>
      <c r="D806" s="1"/>
      <c r="E806" s="1"/>
    </row>
    <row r="807" spans="1:5" x14ac:dyDescent="0.25">
      <c r="A807" s="1"/>
      <c r="B807" s="1"/>
      <c r="C807" s="1"/>
      <c r="D807" s="1"/>
      <c r="E807" s="1"/>
    </row>
    <row r="808" spans="1:5" x14ac:dyDescent="0.25">
      <c r="A808" s="1"/>
      <c r="B808" s="1"/>
      <c r="C808" s="1"/>
      <c r="D808" s="1"/>
      <c r="E808" s="1"/>
    </row>
    <row r="809" spans="1:5" x14ac:dyDescent="0.25">
      <c r="A809" s="1"/>
      <c r="B809" s="1"/>
      <c r="C809" s="1"/>
      <c r="D809" s="1"/>
      <c r="E809" s="1"/>
    </row>
    <row r="810" spans="1:5" x14ac:dyDescent="0.25">
      <c r="A810" s="1"/>
      <c r="B810" s="1"/>
      <c r="C810" s="1"/>
      <c r="D810" s="1"/>
      <c r="E810" s="1"/>
    </row>
    <row r="811" spans="1:5" x14ac:dyDescent="0.25">
      <c r="A811" s="1"/>
      <c r="B811" s="1"/>
      <c r="C811" s="1"/>
      <c r="D811" s="1"/>
      <c r="E811" s="1"/>
    </row>
    <row r="812" spans="1:5" x14ac:dyDescent="0.25">
      <c r="A812" s="1"/>
      <c r="B812" s="1"/>
      <c r="C812" s="1"/>
      <c r="D812" s="1"/>
      <c r="E812" s="1"/>
    </row>
    <row r="813" spans="1:5" x14ac:dyDescent="0.25">
      <c r="A813" s="1"/>
      <c r="B813" s="1"/>
      <c r="C813" s="1"/>
      <c r="D813" s="1"/>
      <c r="E813" s="1"/>
    </row>
    <row r="814" spans="1:5" x14ac:dyDescent="0.25">
      <c r="A814" s="1"/>
      <c r="B814" s="1"/>
      <c r="C814" s="1"/>
      <c r="D814" s="1"/>
      <c r="E814" s="1"/>
    </row>
    <row r="815" spans="1:5" x14ac:dyDescent="0.25">
      <c r="A815" s="1"/>
      <c r="B815" s="1"/>
      <c r="C815" s="1"/>
      <c r="D815" s="1"/>
      <c r="E815" s="1"/>
    </row>
    <row r="816" spans="1:5" x14ac:dyDescent="0.25">
      <c r="A816" s="1"/>
      <c r="B816" s="1"/>
      <c r="C816" s="1"/>
      <c r="D816" s="1"/>
      <c r="E816" s="1"/>
    </row>
    <row r="817" spans="1:5" x14ac:dyDescent="0.25">
      <c r="A817" s="1"/>
      <c r="B817" s="1"/>
      <c r="C817" s="1"/>
      <c r="D817" s="1"/>
      <c r="E817" s="1"/>
    </row>
    <row r="818" spans="1:5" x14ac:dyDescent="0.25">
      <c r="A818" s="1"/>
      <c r="B818" s="1"/>
      <c r="C818" s="1"/>
      <c r="D818" s="1"/>
      <c r="E818" s="1"/>
    </row>
    <row r="819" spans="1:5" x14ac:dyDescent="0.25">
      <c r="A819" s="1"/>
      <c r="B819" s="1"/>
      <c r="C819" s="1"/>
      <c r="D819" s="1"/>
      <c r="E819" s="1"/>
    </row>
    <row r="820" spans="1:5" x14ac:dyDescent="0.25">
      <c r="A820" s="1"/>
      <c r="B820" s="1"/>
      <c r="C820" s="1"/>
      <c r="D820" s="1"/>
      <c r="E820" s="1"/>
    </row>
    <row r="821" spans="1:5" x14ac:dyDescent="0.25">
      <c r="A821" s="1"/>
      <c r="B821" s="1"/>
      <c r="C821" s="1"/>
      <c r="D821" s="1"/>
      <c r="E821" s="1"/>
    </row>
    <row r="822" spans="1:5" x14ac:dyDescent="0.25">
      <c r="A822" s="1"/>
      <c r="B822" s="1"/>
      <c r="C822" s="1"/>
      <c r="D822" s="1"/>
      <c r="E822" s="1"/>
    </row>
    <row r="823" spans="1:5" x14ac:dyDescent="0.25">
      <c r="A823" s="1"/>
      <c r="B823" s="1"/>
      <c r="C823" s="1"/>
      <c r="D823" s="1"/>
      <c r="E823" s="1"/>
    </row>
    <row r="824" spans="1:5" x14ac:dyDescent="0.25">
      <c r="A824" s="1"/>
      <c r="B824" s="1"/>
      <c r="C824" s="1"/>
      <c r="D824" s="1"/>
      <c r="E824" s="1"/>
    </row>
    <row r="825" spans="1:5" x14ac:dyDescent="0.25">
      <c r="A825" s="1"/>
      <c r="B825" s="1"/>
      <c r="C825" s="1"/>
      <c r="D825" s="1"/>
      <c r="E825" s="1"/>
    </row>
    <row r="826" spans="1:5" x14ac:dyDescent="0.25">
      <c r="A826" s="1"/>
      <c r="B826" s="1"/>
      <c r="C826" s="1"/>
      <c r="D826" s="1"/>
      <c r="E826" s="1"/>
    </row>
    <row r="827" spans="1:5" x14ac:dyDescent="0.25">
      <c r="A827" s="1"/>
      <c r="B827" s="1"/>
      <c r="C827" s="1"/>
      <c r="D827" s="1"/>
      <c r="E827" s="1"/>
    </row>
    <row r="828" spans="1:5" x14ac:dyDescent="0.25">
      <c r="A828" s="1"/>
      <c r="B828" s="1"/>
      <c r="C828" s="1"/>
      <c r="D828" s="1"/>
      <c r="E828" s="1"/>
    </row>
    <row r="829" spans="1:5" x14ac:dyDescent="0.25">
      <c r="A829" s="1"/>
      <c r="B829" s="1"/>
      <c r="C829" s="1"/>
      <c r="D829" s="1"/>
      <c r="E829" s="1"/>
    </row>
    <row r="830" spans="1:5" x14ac:dyDescent="0.25">
      <c r="A830" s="1"/>
      <c r="B830" s="1"/>
      <c r="C830" s="1"/>
      <c r="D830" s="1"/>
      <c r="E830" s="1"/>
    </row>
    <row r="831" spans="1:5" x14ac:dyDescent="0.25">
      <c r="A831" s="1"/>
      <c r="B831" s="1"/>
      <c r="C831" s="1"/>
      <c r="D831" s="1"/>
      <c r="E831" s="1"/>
    </row>
    <row r="832" spans="1:5" x14ac:dyDescent="0.25">
      <c r="A832" s="1"/>
      <c r="B832" s="1"/>
      <c r="C832" s="1"/>
      <c r="D832" s="1"/>
      <c r="E832" s="1"/>
    </row>
    <row r="833" spans="1:5" x14ac:dyDescent="0.25">
      <c r="A833" s="1"/>
      <c r="B833" s="1"/>
      <c r="C833" s="1"/>
      <c r="D833" s="1"/>
      <c r="E833" s="1"/>
    </row>
    <row r="834" spans="1:5" x14ac:dyDescent="0.25">
      <c r="A834" s="1"/>
      <c r="B834" s="1"/>
      <c r="C834" s="1"/>
      <c r="D834" s="1"/>
      <c r="E834" s="1"/>
    </row>
    <row r="835" spans="1:5" x14ac:dyDescent="0.25">
      <c r="A835" s="1"/>
      <c r="B835" s="1"/>
      <c r="C835" s="1"/>
      <c r="D835" s="1"/>
      <c r="E835" s="1"/>
    </row>
    <row r="836" spans="1:5" x14ac:dyDescent="0.25">
      <c r="A836" s="1"/>
      <c r="B836" s="1"/>
      <c r="C836" s="1"/>
      <c r="D836" s="1"/>
      <c r="E836" s="1"/>
    </row>
    <row r="837" spans="1:5" x14ac:dyDescent="0.25">
      <c r="A837" s="1"/>
      <c r="B837" s="1"/>
      <c r="C837" s="1"/>
      <c r="D837" s="1"/>
      <c r="E837" s="1"/>
    </row>
    <row r="838" spans="1:5" x14ac:dyDescent="0.25">
      <c r="A838" s="1"/>
      <c r="B838" s="1"/>
      <c r="C838" s="1"/>
      <c r="D838" s="1"/>
      <c r="E838" s="1"/>
    </row>
    <row r="839" spans="1:5" x14ac:dyDescent="0.25">
      <c r="A839" s="1"/>
      <c r="B839" s="1"/>
      <c r="C839" s="1"/>
      <c r="D839" s="1"/>
      <c r="E839" s="1"/>
    </row>
    <row r="840" spans="1:5" x14ac:dyDescent="0.25">
      <c r="A840" s="1"/>
      <c r="B840" s="1"/>
      <c r="C840" s="1"/>
      <c r="D840" s="1"/>
      <c r="E840" s="1"/>
    </row>
    <row r="841" spans="1:5" x14ac:dyDescent="0.25">
      <c r="A841" s="1"/>
      <c r="B841" s="1"/>
      <c r="C841" s="1"/>
      <c r="D841" s="1"/>
      <c r="E841" s="1"/>
    </row>
    <row r="842" spans="1:5" x14ac:dyDescent="0.25">
      <c r="A842" s="1"/>
      <c r="B842" s="1"/>
      <c r="C842" s="1"/>
      <c r="D842" s="1"/>
      <c r="E842" s="1"/>
    </row>
    <row r="843" spans="1:5" x14ac:dyDescent="0.25">
      <c r="A843" s="1"/>
      <c r="B843" s="1"/>
      <c r="C843" s="1"/>
      <c r="D843" s="1"/>
      <c r="E843" s="1"/>
    </row>
    <row r="844" spans="1:5" x14ac:dyDescent="0.25">
      <c r="A844" s="1"/>
      <c r="B844" s="1"/>
      <c r="C844" s="1"/>
      <c r="D844" s="1"/>
      <c r="E844" s="1"/>
    </row>
    <row r="845" spans="1:5" x14ac:dyDescent="0.25">
      <c r="A845" s="1"/>
      <c r="B845" s="1"/>
      <c r="C845" s="1"/>
      <c r="D845" s="1"/>
      <c r="E845" s="1"/>
    </row>
    <row r="846" spans="1:5" x14ac:dyDescent="0.25">
      <c r="A846" s="1"/>
      <c r="B846" s="1"/>
      <c r="C846" s="1"/>
      <c r="D846" s="1"/>
      <c r="E846" s="1"/>
    </row>
    <row r="847" spans="1:5" x14ac:dyDescent="0.25">
      <c r="A847" s="1"/>
      <c r="B847" s="1"/>
      <c r="C847" s="1"/>
      <c r="D847" s="1"/>
      <c r="E847" s="1"/>
    </row>
    <row r="848" spans="1:5" x14ac:dyDescent="0.25">
      <c r="A848" s="1"/>
      <c r="B848" s="1"/>
      <c r="C848" s="1"/>
      <c r="D848" s="1"/>
      <c r="E848" s="1"/>
    </row>
    <row r="849" spans="1:5" x14ac:dyDescent="0.25">
      <c r="A849" s="1"/>
      <c r="B849" s="1"/>
      <c r="C849" s="1"/>
      <c r="D849" s="1"/>
      <c r="E849" s="1"/>
    </row>
    <row r="850" spans="1:5" x14ac:dyDescent="0.25">
      <c r="A850" s="1"/>
      <c r="B850" s="1"/>
      <c r="C850" s="1"/>
      <c r="D850" s="1"/>
      <c r="E850" s="1"/>
    </row>
    <row r="851" spans="1:5" x14ac:dyDescent="0.25">
      <c r="A851" s="1"/>
      <c r="B851" s="1"/>
      <c r="C851" s="1"/>
      <c r="D851" s="1"/>
      <c r="E851" s="1"/>
    </row>
    <row r="852" spans="1:5" x14ac:dyDescent="0.25">
      <c r="A852" s="1"/>
      <c r="B852" s="1"/>
      <c r="C852" s="1"/>
      <c r="D852" s="1"/>
      <c r="E852" s="1"/>
    </row>
    <row r="853" spans="1:5" x14ac:dyDescent="0.25">
      <c r="A853" s="1"/>
      <c r="B853" s="1"/>
      <c r="C853" s="1"/>
      <c r="D853" s="1"/>
      <c r="E853" s="1"/>
    </row>
    <row r="854" spans="1:5" x14ac:dyDescent="0.25">
      <c r="A854" s="1"/>
      <c r="B854" s="1"/>
      <c r="C854" s="1"/>
      <c r="D854" s="1"/>
      <c r="E854" s="1"/>
    </row>
    <row r="855" spans="1:5" x14ac:dyDescent="0.25">
      <c r="A855" s="1"/>
      <c r="B855" s="1"/>
      <c r="C855" s="1"/>
      <c r="D855" s="1"/>
      <c r="E855" s="1"/>
    </row>
    <row r="856" spans="1:5" x14ac:dyDescent="0.25">
      <c r="A856" s="1"/>
      <c r="B856" s="1"/>
      <c r="C856" s="1"/>
      <c r="D856" s="1"/>
      <c r="E856" s="1"/>
    </row>
    <row r="857" spans="1:5" x14ac:dyDescent="0.25">
      <c r="A857" s="1"/>
      <c r="B857" s="1"/>
      <c r="C857" s="1"/>
      <c r="D857" s="1"/>
      <c r="E857" s="1"/>
    </row>
    <row r="858" spans="1:5" x14ac:dyDescent="0.25">
      <c r="A858" s="1"/>
      <c r="B858" s="1"/>
      <c r="C858" s="1"/>
      <c r="D858" s="1"/>
      <c r="E858" s="1"/>
    </row>
    <row r="859" spans="1:5" x14ac:dyDescent="0.25">
      <c r="A859" s="1"/>
      <c r="B859" s="1"/>
      <c r="C859" s="1"/>
      <c r="D859" s="1"/>
      <c r="E859" s="1"/>
    </row>
    <row r="860" spans="1:5" x14ac:dyDescent="0.25">
      <c r="A860" s="1"/>
      <c r="B860" s="1"/>
      <c r="C860" s="1"/>
      <c r="D860" s="1"/>
      <c r="E860" s="1"/>
    </row>
    <row r="861" spans="1:5" x14ac:dyDescent="0.25">
      <c r="A861" s="1"/>
      <c r="B861" s="1"/>
      <c r="C861" s="1"/>
      <c r="D861" s="1"/>
      <c r="E861" s="1"/>
    </row>
    <row r="862" spans="1:5" x14ac:dyDescent="0.25">
      <c r="A862" s="1"/>
      <c r="B862" s="1"/>
      <c r="C862" s="1"/>
      <c r="D862" s="1"/>
      <c r="E862" s="1"/>
    </row>
    <row r="863" spans="1:5" x14ac:dyDescent="0.25">
      <c r="A863" s="1"/>
      <c r="B863" s="1"/>
      <c r="C863" s="1"/>
      <c r="D863" s="1"/>
      <c r="E863" s="1"/>
    </row>
    <row r="864" spans="1:5" x14ac:dyDescent="0.25">
      <c r="A864" s="1"/>
      <c r="B864" s="1"/>
      <c r="C864" s="1"/>
      <c r="D864" s="1"/>
      <c r="E864" s="1"/>
    </row>
    <row r="865" spans="1:5" x14ac:dyDescent="0.25">
      <c r="A865" s="1"/>
      <c r="B865" s="1"/>
      <c r="C865" s="1"/>
      <c r="D865" s="1"/>
      <c r="E865" s="1"/>
    </row>
    <row r="866" spans="1:5" x14ac:dyDescent="0.25">
      <c r="A866" s="1"/>
      <c r="B866" s="1"/>
      <c r="C866" s="1"/>
      <c r="D866" s="1"/>
      <c r="E866" s="1"/>
    </row>
    <row r="867" spans="1:5" x14ac:dyDescent="0.25">
      <c r="A867" s="1"/>
      <c r="B867" s="1"/>
      <c r="C867" s="1"/>
      <c r="D867" s="1"/>
      <c r="E867" s="1"/>
    </row>
    <row r="868" spans="1:5" x14ac:dyDescent="0.25">
      <c r="A868" s="1"/>
      <c r="B868" s="1"/>
      <c r="C868" s="1"/>
      <c r="D868" s="1"/>
      <c r="E868" s="1"/>
    </row>
    <row r="869" spans="1:5" x14ac:dyDescent="0.25">
      <c r="A869" s="1"/>
      <c r="B869" s="1"/>
      <c r="C869" s="1"/>
      <c r="D869" s="1"/>
      <c r="E869" s="1"/>
    </row>
    <row r="870" spans="1:5" x14ac:dyDescent="0.25">
      <c r="A870" s="1"/>
      <c r="B870" s="1"/>
      <c r="C870" s="1"/>
      <c r="D870" s="1"/>
      <c r="E870" s="1"/>
    </row>
    <row r="871" spans="1:5" x14ac:dyDescent="0.25">
      <c r="A871" s="1"/>
      <c r="B871" s="1"/>
      <c r="C871" s="1"/>
      <c r="D871" s="1"/>
      <c r="E871" s="1"/>
    </row>
    <row r="872" spans="1:5" x14ac:dyDescent="0.25">
      <c r="A872" s="1"/>
      <c r="B872" s="1"/>
      <c r="C872" s="1"/>
      <c r="D872" s="1"/>
      <c r="E872" s="1"/>
    </row>
    <row r="873" spans="1:5" x14ac:dyDescent="0.25">
      <c r="A873" s="1"/>
      <c r="B873" s="1"/>
      <c r="C873" s="1"/>
      <c r="D873" s="1"/>
      <c r="E873" s="1"/>
    </row>
    <row r="874" spans="1:5" x14ac:dyDescent="0.25">
      <c r="A874" s="1"/>
      <c r="B874" s="1"/>
      <c r="C874" s="1"/>
      <c r="D874" s="1"/>
      <c r="E874" s="1"/>
    </row>
    <row r="875" spans="1:5" x14ac:dyDescent="0.25">
      <c r="A875" s="1"/>
      <c r="B875" s="1"/>
      <c r="C875" s="1"/>
      <c r="D875" s="1"/>
      <c r="E875" s="1"/>
    </row>
    <row r="876" spans="1:5" x14ac:dyDescent="0.25">
      <c r="A876" s="1"/>
      <c r="B876" s="1"/>
      <c r="C876" s="1"/>
      <c r="D876" s="1"/>
      <c r="E876" s="1"/>
    </row>
    <row r="877" spans="1:5" x14ac:dyDescent="0.25">
      <c r="A877" s="1"/>
      <c r="B877" s="1"/>
      <c r="C877" s="1"/>
      <c r="D877" s="1"/>
      <c r="E877" s="1"/>
    </row>
    <row r="878" spans="1:5" x14ac:dyDescent="0.25">
      <c r="A878" s="1"/>
      <c r="B878" s="1"/>
      <c r="C878" s="1"/>
      <c r="D878" s="1"/>
      <c r="E878" s="1"/>
    </row>
    <row r="879" spans="1:5" x14ac:dyDescent="0.25">
      <c r="A879" s="1"/>
      <c r="B879" s="1"/>
      <c r="C879" s="1"/>
      <c r="D879" s="1"/>
      <c r="E879" s="1"/>
    </row>
    <row r="880" spans="1:5" x14ac:dyDescent="0.25">
      <c r="A880" s="1"/>
      <c r="B880" s="1"/>
      <c r="C880" s="1"/>
      <c r="D880" s="1"/>
      <c r="E880" s="1"/>
    </row>
    <row r="881" spans="1:5" x14ac:dyDescent="0.25">
      <c r="A881" s="1"/>
      <c r="B881" s="1"/>
      <c r="C881" s="1"/>
      <c r="D881" s="1"/>
      <c r="E881" s="1"/>
    </row>
    <row r="882" spans="1:5" x14ac:dyDescent="0.25">
      <c r="A882" s="1"/>
      <c r="B882" s="1"/>
      <c r="C882" s="1"/>
      <c r="D882" s="1"/>
      <c r="E882" s="1"/>
    </row>
    <row r="883" spans="1:5" x14ac:dyDescent="0.25">
      <c r="A883" s="1"/>
      <c r="B883" s="1"/>
      <c r="C883" s="1"/>
      <c r="D883" s="1"/>
      <c r="E883" s="1"/>
    </row>
    <row r="884" spans="1:5" x14ac:dyDescent="0.25">
      <c r="A884" s="1"/>
      <c r="B884" s="1"/>
      <c r="C884" s="1"/>
      <c r="D884" s="1"/>
      <c r="E884" s="1"/>
    </row>
    <row r="885" spans="1:5" x14ac:dyDescent="0.25">
      <c r="A885" s="1"/>
      <c r="B885" s="1"/>
      <c r="C885" s="1"/>
      <c r="D885" s="1"/>
      <c r="E885" s="1"/>
    </row>
    <row r="886" spans="1:5" x14ac:dyDescent="0.25">
      <c r="A886" s="1"/>
      <c r="B886" s="1"/>
      <c r="C886" s="1"/>
      <c r="D886" s="1"/>
      <c r="E886" s="1"/>
    </row>
    <row r="887" spans="1:5" x14ac:dyDescent="0.25">
      <c r="A887" s="1"/>
      <c r="B887" s="1"/>
      <c r="C887" s="1"/>
      <c r="D887" s="1"/>
      <c r="E887" s="1"/>
    </row>
    <row r="888" spans="1:5" x14ac:dyDescent="0.25">
      <c r="A888" s="1"/>
      <c r="B888" s="1"/>
      <c r="C888" s="1"/>
      <c r="D888" s="1"/>
      <c r="E888" s="1"/>
    </row>
    <row r="889" spans="1:5" x14ac:dyDescent="0.25">
      <c r="A889" s="1"/>
      <c r="B889" s="1"/>
      <c r="C889" s="1"/>
      <c r="D889" s="1"/>
      <c r="E889" s="1"/>
    </row>
    <row r="890" spans="1:5" x14ac:dyDescent="0.25">
      <c r="A890" s="1"/>
      <c r="B890" s="1"/>
      <c r="C890" s="1"/>
      <c r="D890" s="1"/>
      <c r="E890" s="1"/>
    </row>
    <row r="891" spans="1:5" x14ac:dyDescent="0.25">
      <c r="A891" s="1"/>
      <c r="B891" s="1"/>
      <c r="C891" s="1"/>
      <c r="D891" s="1"/>
      <c r="E891" s="1"/>
    </row>
    <row r="892" spans="1:5" x14ac:dyDescent="0.25">
      <c r="A892" s="1"/>
      <c r="B892" s="1"/>
      <c r="C892" s="1"/>
      <c r="D892" s="1"/>
      <c r="E892" s="1"/>
    </row>
    <row r="893" spans="1:5" x14ac:dyDescent="0.25">
      <c r="A893" s="1"/>
      <c r="B893" s="1"/>
      <c r="C893" s="1"/>
      <c r="D893" s="1"/>
      <c r="E893" s="1"/>
    </row>
    <row r="894" spans="1:5" x14ac:dyDescent="0.25">
      <c r="A894" s="1"/>
      <c r="B894" s="1"/>
      <c r="C894" s="1"/>
      <c r="D894" s="1"/>
      <c r="E894" s="1"/>
    </row>
    <row r="895" spans="1:5" x14ac:dyDescent="0.25">
      <c r="A895" s="1"/>
      <c r="B895" s="1"/>
      <c r="C895" s="1"/>
      <c r="D895" s="1"/>
      <c r="E895" s="1"/>
    </row>
    <row r="896" spans="1:5" x14ac:dyDescent="0.25">
      <c r="A896" s="1"/>
      <c r="B896" s="1"/>
      <c r="C896" s="1"/>
      <c r="D896" s="1"/>
      <c r="E896" s="1"/>
    </row>
    <row r="897" spans="1:5" x14ac:dyDescent="0.25">
      <c r="A897" s="1"/>
      <c r="B897" s="1"/>
      <c r="C897" s="1"/>
      <c r="D897" s="1"/>
      <c r="E897" s="1"/>
    </row>
    <row r="898" spans="1:5" x14ac:dyDescent="0.25">
      <c r="A898" s="1"/>
      <c r="B898" s="1"/>
      <c r="C898" s="1"/>
      <c r="D898" s="1"/>
      <c r="E898" s="1"/>
    </row>
    <row r="899" spans="1:5" x14ac:dyDescent="0.25">
      <c r="A899" s="1"/>
      <c r="B899" s="1"/>
      <c r="C899" s="1"/>
      <c r="D899" s="1"/>
      <c r="E899" s="1"/>
    </row>
    <row r="900" spans="1:5" x14ac:dyDescent="0.25">
      <c r="A900" s="1"/>
      <c r="B900" s="1"/>
      <c r="C900" s="1"/>
      <c r="D900" s="1"/>
      <c r="E900" s="1"/>
    </row>
    <row r="901" spans="1:5" x14ac:dyDescent="0.25">
      <c r="A901" s="1"/>
      <c r="B901" s="1"/>
      <c r="C901" s="1"/>
      <c r="D901" s="1"/>
      <c r="E901" s="1"/>
    </row>
    <row r="902" spans="1:5" x14ac:dyDescent="0.25">
      <c r="A902" s="1"/>
      <c r="B902" s="1"/>
      <c r="C902" s="1"/>
      <c r="D902" s="1"/>
      <c r="E902" s="1"/>
    </row>
    <row r="903" spans="1:5" x14ac:dyDescent="0.25">
      <c r="A903" s="1"/>
      <c r="B903" s="1"/>
      <c r="C903" s="1"/>
      <c r="D903" s="1"/>
      <c r="E903" s="1"/>
    </row>
    <row r="904" spans="1:5" x14ac:dyDescent="0.25">
      <c r="A904" s="1"/>
      <c r="B904" s="1"/>
      <c r="C904" s="1"/>
      <c r="D904" s="1"/>
      <c r="E904" s="1"/>
    </row>
    <row r="905" spans="1:5" x14ac:dyDescent="0.25">
      <c r="A905" s="1"/>
      <c r="B905" s="1"/>
      <c r="C905" s="1"/>
      <c r="D905" s="1"/>
      <c r="E905" s="1"/>
    </row>
    <row r="906" spans="1:5" x14ac:dyDescent="0.25">
      <c r="A906" s="1"/>
      <c r="B906" s="1"/>
      <c r="C906" s="1"/>
      <c r="D906" s="1"/>
      <c r="E906" s="1"/>
    </row>
    <row r="907" spans="1:5" x14ac:dyDescent="0.25">
      <c r="A907" s="1"/>
      <c r="B907" s="1"/>
      <c r="C907" s="1"/>
      <c r="D907" s="1"/>
      <c r="E907" s="1"/>
    </row>
    <row r="908" spans="1:5" x14ac:dyDescent="0.25">
      <c r="A908" s="1"/>
      <c r="B908" s="1"/>
      <c r="C908" s="1"/>
      <c r="D908" s="1"/>
      <c r="E908" s="1"/>
    </row>
    <row r="909" spans="1:5" x14ac:dyDescent="0.25">
      <c r="A909" s="1"/>
      <c r="B909" s="1"/>
      <c r="C909" s="1"/>
      <c r="D909" s="1"/>
      <c r="E909" s="1"/>
    </row>
    <row r="910" spans="1:5" x14ac:dyDescent="0.25">
      <c r="A910" s="1"/>
      <c r="B910" s="1"/>
      <c r="C910" s="1"/>
      <c r="D910" s="1"/>
      <c r="E910" s="1"/>
    </row>
    <row r="911" spans="1:5" x14ac:dyDescent="0.25">
      <c r="A911" s="1"/>
      <c r="B911" s="1"/>
      <c r="C911" s="1"/>
      <c r="D911" s="1"/>
      <c r="E911" s="1"/>
    </row>
    <row r="912" spans="1:5" x14ac:dyDescent="0.25">
      <c r="A912" s="1"/>
      <c r="B912" s="1"/>
      <c r="C912" s="1"/>
      <c r="D912" s="1"/>
      <c r="E912" s="1"/>
    </row>
    <row r="913" spans="1:5" x14ac:dyDescent="0.25">
      <c r="A913" s="1"/>
      <c r="B913" s="1"/>
      <c r="C913" s="1"/>
      <c r="D913" s="1"/>
      <c r="E913" s="1"/>
    </row>
    <row r="914" spans="1:5" x14ac:dyDescent="0.25">
      <c r="A914" s="1"/>
      <c r="B914" s="1"/>
      <c r="C914" s="1"/>
      <c r="D914" s="1"/>
      <c r="E914" s="1"/>
    </row>
    <row r="915" spans="1:5" x14ac:dyDescent="0.25">
      <c r="A915" s="1"/>
      <c r="B915" s="1"/>
      <c r="C915" s="1"/>
      <c r="D915" s="1"/>
      <c r="E915" s="1"/>
    </row>
    <row r="916" spans="1:5" x14ac:dyDescent="0.25">
      <c r="A916" s="1"/>
      <c r="B916" s="1"/>
      <c r="C916" s="1"/>
      <c r="D916" s="1"/>
      <c r="E916" s="1"/>
    </row>
    <row r="917" spans="1:5" x14ac:dyDescent="0.25">
      <c r="A917" s="1"/>
      <c r="B917" s="1"/>
      <c r="C917" s="1"/>
      <c r="D917" s="1"/>
      <c r="E917" s="1"/>
    </row>
    <row r="918" spans="1:5" x14ac:dyDescent="0.25">
      <c r="A918" s="1"/>
      <c r="B918" s="1"/>
      <c r="C918" s="1"/>
      <c r="D918" s="1"/>
      <c r="E918" s="1"/>
    </row>
    <row r="919" spans="1:5" x14ac:dyDescent="0.25">
      <c r="A919" s="1"/>
      <c r="B919" s="1"/>
      <c r="C919" s="1"/>
      <c r="D919" s="1"/>
      <c r="E919" s="1"/>
    </row>
    <row r="920" spans="1:5" x14ac:dyDescent="0.25">
      <c r="A920" s="1"/>
      <c r="B920" s="1"/>
      <c r="C920" s="1"/>
      <c r="D920" s="1"/>
      <c r="E920" s="1"/>
    </row>
    <row r="921" spans="1:5" x14ac:dyDescent="0.25">
      <c r="A921" s="1"/>
      <c r="B921" s="1"/>
      <c r="C921" s="1"/>
      <c r="D921" s="1"/>
      <c r="E921" s="1"/>
    </row>
    <row r="922" spans="1:5" x14ac:dyDescent="0.25">
      <c r="A922" s="1"/>
      <c r="B922" s="1"/>
      <c r="C922" s="1"/>
      <c r="D922" s="1"/>
      <c r="E922" s="1"/>
    </row>
    <row r="923" spans="1:5" x14ac:dyDescent="0.25">
      <c r="A923" s="1"/>
      <c r="B923" s="1"/>
      <c r="C923" s="1"/>
      <c r="D923" s="1"/>
      <c r="E923" s="1"/>
    </row>
    <row r="924" spans="1:5" x14ac:dyDescent="0.25">
      <c r="A924" s="1"/>
      <c r="B924" s="1"/>
      <c r="C924" s="1"/>
      <c r="D924" s="1"/>
      <c r="E924" s="1"/>
    </row>
    <row r="925" spans="1:5" x14ac:dyDescent="0.25">
      <c r="A925" s="1"/>
      <c r="B925" s="1"/>
      <c r="C925" s="1"/>
      <c r="D925" s="1"/>
      <c r="E925" s="1"/>
    </row>
    <row r="926" spans="1:5" x14ac:dyDescent="0.25">
      <c r="A926" s="1"/>
      <c r="B926" s="1"/>
      <c r="C926" s="1"/>
      <c r="D926" s="1"/>
      <c r="E926" s="1"/>
    </row>
    <row r="927" spans="1:5" x14ac:dyDescent="0.25">
      <c r="A927" s="1"/>
      <c r="B927" s="1"/>
      <c r="C927" s="1"/>
      <c r="D927" s="1"/>
      <c r="E927" s="1"/>
    </row>
    <row r="928" spans="1:5" x14ac:dyDescent="0.25">
      <c r="A928" s="1"/>
      <c r="B928" s="1"/>
      <c r="C928" s="1"/>
      <c r="D928" s="1"/>
      <c r="E928" s="1"/>
    </row>
    <row r="929" spans="1:5" x14ac:dyDescent="0.25">
      <c r="A929" s="1"/>
      <c r="B929" s="1"/>
      <c r="C929" s="1"/>
      <c r="D929" s="1"/>
      <c r="E929" s="1"/>
    </row>
    <row r="930" spans="1:5" x14ac:dyDescent="0.25">
      <c r="A930" s="1"/>
      <c r="B930" s="1"/>
      <c r="C930" s="1"/>
      <c r="D930" s="1"/>
      <c r="E930" s="1"/>
    </row>
    <row r="931" spans="1:5" x14ac:dyDescent="0.25">
      <c r="A931" s="1"/>
      <c r="B931" s="1"/>
      <c r="C931" s="1"/>
      <c r="D931" s="1"/>
      <c r="E931" s="1"/>
    </row>
    <row r="932" spans="1:5" x14ac:dyDescent="0.25">
      <c r="A932" s="1"/>
      <c r="B932" s="1"/>
      <c r="C932" s="1"/>
      <c r="D932" s="1"/>
      <c r="E932" s="1"/>
    </row>
    <row r="933" spans="1:5" x14ac:dyDescent="0.25">
      <c r="A933" s="1"/>
      <c r="B933" s="1"/>
      <c r="C933" s="1"/>
      <c r="D933" s="1"/>
      <c r="E933" s="1"/>
    </row>
    <row r="934" spans="1:5" x14ac:dyDescent="0.25">
      <c r="A934" s="1"/>
      <c r="B934" s="1"/>
      <c r="C934" s="1"/>
      <c r="D934" s="1"/>
      <c r="E934" s="1"/>
    </row>
    <row r="935" spans="1:5" x14ac:dyDescent="0.25">
      <c r="A935" s="1"/>
      <c r="B935" s="1"/>
      <c r="C935" s="1"/>
      <c r="D935" s="1"/>
      <c r="E935" s="1"/>
    </row>
    <row r="936" spans="1:5" x14ac:dyDescent="0.25">
      <c r="A936" s="1"/>
      <c r="B936" s="1"/>
      <c r="C936" s="1"/>
      <c r="D936" s="1"/>
      <c r="E936" s="1"/>
    </row>
    <row r="937" spans="1:5" x14ac:dyDescent="0.25">
      <c r="A937" s="1"/>
      <c r="B937" s="1"/>
      <c r="C937" s="1"/>
      <c r="D937" s="1"/>
      <c r="E937" s="1"/>
    </row>
    <row r="938" spans="1:5" x14ac:dyDescent="0.25">
      <c r="A938" s="1"/>
      <c r="B938" s="1"/>
      <c r="C938" s="1"/>
      <c r="D938" s="1"/>
      <c r="E938" s="1"/>
    </row>
    <row r="939" spans="1:5" x14ac:dyDescent="0.25">
      <c r="A939" s="1"/>
      <c r="B939" s="1"/>
      <c r="C939" s="1"/>
      <c r="D939" s="1"/>
      <c r="E939" s="1"/>
    </row>
    <row r="940" spans="1:5" x14ac:dyDescent="0.25">
      <c r="A940" s="1"/>
      <c r="B940" s="1"/>
      <c r="C940" s="1"/>
      <c r="D940" s="1"/>
      <c r="E940" s="1"/>
    </row>
    <row r="941" spans="1:5" x14ac:dyDescent="0.25">
      <c r="A941" s="1"/>
      <c r="B941" s="1"/>
      <c r="C941" s="1"/>
      <c r="D941" s="1"/>
      <c r="E941" s="1"/>
    </row>
    <row r="942" spans="1:5" x14ac:dyDescent="0.25">
      <c r="A942" s="1"/>
      <c r="B942" s="1"/>
      <c r="C942" s="1"/>
      <c r="D942" s="1"/>
      <c r="E942" s="1"/>
    </row>
    <row r="943" spans="1:5" x14ac:dyDescent="0.25">
      <c r="A943" s="1"/>
      <c r="B943" s="1"/>
      <c r="C943" s="1"/>
      <c r="D943" s="1"/>
      <c r="E943" s="1"/>
    </row>
    <row r="944" spans="1:5" x14ac:dyDescent="0.25">
      <c r="A944" s="1"/>
      <c r="B944" s="1"/>
      <c r="C944" s="1"/>
      <c r="D944" s="1"/>
      <c r="E944" s="1"/>
    </row>
    <row r="945" spans="1:5" x14ac:dyDescent="0.25">
      <c r="A945" s="1"/>
      <c r="B945" s="1"/>
      <c r="C945" s="1"/>
      <c r="D945" s="1"/>
      <c r="E945" s="1"/>
    </row>
    <row r="946" spans="1:5" x14ac:dyDescent="0.25">
      <c r="A946" s="1"/>
      <c r="B946" s="1"/>
      <c r="C946" s="1"/>
      <c r="D946" s="1"/>
      <c r="E946" s="1"/>
    </row>
    <row r="947" spans="1:5" x14ac:dyDescent="0.25">
      <c r="A947" s="1"/>
      <c r="B947" s="1"/>
      <c r="C947" s="1"/>
      <c r="D947" s="1"/>
      <c r="E947" s="1"/>
    </row>
    <row r="948" spans="1:5" x14ac:dyDescent="0.25">
      <c r="A948" s="1"/>
      <c r="B948" s="1"/>
      <c r="C948" s="1"/>
      <c r="D948" s="1"/>
      <c r="E948" s="1"/>
    </row>
    <row r="949" spans="1:5" x14ac:dyDescent="0.25">
      <c r="A949" s="1"/>
      <c r="B949" s="1"/>
      <c r="C949" s="1"/>
      <c r="D949" s="1"/>
      <c r="E949" s="1"/>
    </row>
    <row r="950" spans="1:5" x14ac:dyDescent="0.25">
      <c r="A950" s="1"/>
      <c r="B950" s="1"/>
      <c r="C950" s="1"/>
      <c r="D950" s="1"/>
      <c r="E950" s="1"/>
    </row>
    <row r="951" spans="1:5" x14ac:dyDescent="0.25">
      <c r="A951" s="1"/>
      <c r="B951" s="1"/>
      <c r="C951" s="1"/>
      <c r="D951" s="1"/>
      <c r="E951" s="1"/>
    </row>
    <row r="952" spans="1:5" x14ac:dyDescent="0.25">
      <c r="A952" s="1"/>
      <c r="B952" s="1"/>
      <c r="C952" s="1"/>
      <c r="D952" s="1"/>
      <c r="E952" s="1"/>
    </row>
    <row r="953" spans="1:5" x14ac:dyDescent="0.25">
      <c r="A953" s="1"/>
      <c r="B953" s="1"/>
      <c r="C953" s="1"/>
      <c r="D953" s="1"/>
      <c r="E953" s="1"/>
    </row>
    <row r="954" spans="1:5" x14ac:dyDescent="0.25">
      <c r="A954" s="1"/>
      <c r="B954" s="1"/>
      <c r="C954" s="1"/>
      <c r="D954" s="1"/>
      <c r="E954" s="1"/>
    </row>
    <row r="955" spans="1:5" x14ac:dyDescent="0.25">
      <c r="A955" s="1"/>
      <c r="B955" s="1"/>
      <c r="C955" s="1"/>
      <c r="D955" s="1"/>
      <c r="E955" s="1"/>
    </row>
    <row r="956" spans="1:5" x14ac:dyDescent="0.25">
      <c r="A956" s="1"/>
      <c r="B956" s="1"/>
      <c r="C956" s="1"/>
      <c r="D956" s="1"/>
      <c r="E956" s="1"/>
    </row>
    <row r="957" spans="1:5" x14ac:dyDescent="0.25">
      <c r="A957" s="1"/>
      <c r="B957" s="1"/>
      <c r="C957" s="1"/>
      <c r="D957" s="1"/>
      <c r="E957" s="1"/>
    </row>
    <row r="958" spans="1:5" x14ac:dyDescent="0.25">
      <c r="A958" s="1"/>
      <c r="B958" s="1"/>
      <c r="C958" s="1"/>
      <c r="D958" s="1"/>
      <c r="E958" s="1"/>
    </row>
    <row r="959" spans="1:5" x14ac:dyDescent="0.25">
      <c r="A959" s="1"/>
      <c r="B959" s="1"/>
      <c r="C959" s="1"/>
      <c r="D959" s="1"/>
      <c r="E959" s="1"/>
    </row>
    <row r="960" spans="1:5" x14ac:dyDescent="0.25">
      <c r="A960" s="1"/>
      <c r="B960" s="1"/>
      <c r="C960" s="1"/>
      <c r="D960" s="1"/>
      <c r="E960" s="1"/>
    </row>
    <row r="961" spans="1:5" x14ac:dyDescent="0.25">
      <c r="A961" s="1"/>
      <c r="B961" s="1"/>
      <c r="C961" s="1"/>
      <c r="D961" s="1"/>
      <c r="E961" s="1"/>
    </row>
    <row r="962" spans="1:5" x14ac:dyDescent="0.25">
      <c r="A962" s="1"/>
      <c r="B962" s="1"/>
      <c r="C962" s="1"/>
      <c r="D962" s="1"/>
      <c r="E962" s="1"/>
    </row>
    <row r="963" spans="1:5" x14ac:dyDescent="0.25">
      <c r="A963" s="1"/>
      <c r="B963" s="1"/>
      <c r="C963" s="1"/>
      <c r="D963" s="1"/>
      <c r="E963" s="1"/>
    </row>
    <row r="964" spans="1:5" x14ac:dyDescent="0.25">
      <c r="A964" s="1"/>
      <c r="B964" s="1"/>
      <c r="C964" s="1"/>
      <c r="D964" s="1"/>
      <c r="E964" s="1"/>
    </row>
    <row r="965" spans="1:5" x14ac:dyDescent="0.25">
      <c r="A965" s="1"/>
      <c r="B965" s="1"/>
      <c r="C965" s="1"/>
      <c r="D965" s="1"/>
      <c r="E965" s="1"/>
    </row>
    <row r="966" spans="1:5" x14ac:dyDescent="0.25">
      <c r="A966" s="1"/>
      <c r="B966" s="1"/>
      <c r="C966" s="1"/>
      <c r="D966" s="1"/>
      <c r="E966" s="1"/>
    </row>
    <row r="967" spans="1:5" x14ac:dyDescent="0.25">
      <c r="A967" s="1"/>
      <c r="B967" s="1"/>
      <c r="C967" s="1"/>
      <c r="D967" s="1"/>
      <c r="E967" s="1"/>
    </row>
    <row r="968" spans="1:5" x14ac:dyDescent="0.25">
      <c r="A968" s="1"/>
      <c r="B968" s="1"/>
      <c r="C968" s="1"/>
      <c r="D968" s="1"/>
      <c r="E968" s="1"/>
    </row>
    <row r="969" spans="1:5" x14ac:dyDescent="0.25">
      <c r="A969" s="1"/>
      <c r="B969" s="1"/>
      <c r="C969" s="1"/>
      <c r="D969" s="1"/>
      <c r="E969" s="1"/>
    </row>
    <row r="970" spans="1:5" x14ac:dyDescent="0.25">
      <c r="A970" s="1"/>
      <c r="B970" s="1"/>
      <c r="C970" s="1"/>
      <c r="D970" s="1"/>
      <c r="E970" s="1"/>
    </row>
    <row r="971" spans="1:5" x14ac:dyDescent="0.25">
      <c r="A971" s="1"/>
      <c r="B971" s="1"/>
      <c r="C971" s="1"/>
      <c r="D971" s="1"/>
      <c r="E971" s="1"/>
    </row>
    <row r="972" spans="1:5" x14ac:dyDescent="0.25">
      <c r="A972" s="1"/>
      <c r="B972" s="1"/>
      <c r="C972" s="1"/>
      <c r="D972" s="1"/>
      <c r="E972" s="1"/>
    </row>
    <row r="973" spans="1:5" x14ac:dyDescent="0.25">
      <c r="A973" s="1"/>
      <c r="B973" s="1"/>
      <c r="C973" s="1"/>
      <c r="D973" s="1"/>
      <c r="E973" s="1"/>
    </row>
    <row r="974" spans="1:5" x14ac:dyDescent="0.25">
      <c r="A974" s="1"/>
      <c r="B974" s="1"/>
      <c r="C974" s="1"/>
      <c r="D974" s="1"/>
      <c r="E974" s="1"/>
    </row>
    <row r="975" spans="1:5" x14ac:dyDescent="0.25">
      <c r="A975" s="1"/>
      <c r="B975" s="1"/>
      <c r="C975" s="1"/>
      <c r="D975" s="1"/>
      <c r="E975" s="1"/>
    </row>
    <row r="976" spans="1:5" x14ac:dyDescent="0.25">
      <c r="A976" s="1"/>
      <c r="B976" s="1"/>
      <c r="C976" s="1"/>
      <c r="D976" s="1"/>
      <c r="E976" s="1"/>
    </row>
    <row r="977" spans="1:5" x14ac:dyDescent="0.25">
      <c r="A977" s="1"/>
      <c r="B977" s="1"/>
      <c r="C977" s="1"/>
      <c r="D977" s="1"/>
      <c r="E977" s="1"/>
    </row>
    <row r="978" spans="1:5" x14ac:dyDescent="0.25">
      <c r="A978" s="1"/>
      <c r="B978" s="1"/>
      <c r="C978" s="1"/>
      <c r="D978" s="1"/>
      <c r="E978" s="1"/>
    </row>
    <row r="979" spans="1:5" x14ac:dyDescent="0.25">
      <c r="A979" s="1"/>
      <c r="B979" s="1"/>
      <c r="C979" s="1"/>
      <c r="D979" s="1"/>
      <c r="E979" s="1"/>
    </row>
    <row r="980" spans="1:5" x14ac:dyDescent="0.25">
      <c r="A980" s="1"/>
      <c r="B980" s="1"/>
      <c r="C980" s="1"/>
      <c r="D980" s="1"/>
      <c r="E980" s="1"/>
    </row>
    <row r="981" spans="1:5" x14ac:dyDescent="0.25">
      <c r="A981" s="1"/>
      <c r="B981" s="1"/>
      <c r="C981" s="1"/>
      <c r="D981" s="1"/>
      <c r="E981" s="1"/>
    </row>
    <row r="982" spans="1:5" x14ac:dyDescent="0.25">
      <c r="A982" s="1"/>
      <c r="B982" s="1"/>
      <c r="C982" s="1"/>
      <c r="D982" s="1"/>
      <c r="E982" s="1"/>
    </row>
    <row r="983" spans="1:5" x14ac:dyDescent="0.25">
      <c r="A983" s="1"/>
      <c r="B983" s="1"/>
      <c r="C983" s="1"/>
      <c r="D983" s="1"/>
      <c r="E983" s="1"/>
    </row>
    <row r="984" spans="1:5" x14ac:dyDescent="0.25">
      <c r="A984" s="1"/>
      <c r="B984" s="1"/>
      <c r="C984" s="1"/>
      <c r="D984" s="1"/>
      <c r="E984" s="1"/>
    </row>
    <row r="985" spans="1:5" x14ac:dyDescent="0.25">
      <c r="A985" s="1"/>
      <c r="B985" s="1"/>
      <c r="C985" s="1"/>
      <c r="D985" s="1"/>
      <c r="E985" s="1"/>
    </row>
    <row r="986" spans="1:5" x14ac:dyDescent="0.25">
      <c r="A986" s="1"/>
      <c r="B986" s="1"/>
      <c r="C986" s="1"/>
      <c r="D986" s="1"/>
      <c r="E986" s="1"/>
    </row>
    <row r="987" spans="1:5" x14ac:dyDescent="0.25">
      <c r="A987" s="1"/>
      <c r="B987" s="1"/>
      <c r="C987" s="1"/>
      <c r="D987" s="1"/>
      <c r="E987" s="1"/>
    </row>
    <row r="988" spans="1:5" x14ac:dyDescent="0.25">
      <c r="A988" s="1"/>
      <c r="B988" s="1"/>
      <c r="C988" s="1"/>
      <c r="D988" s="1"/>
      <c r="E988" s="1"/>
    </row>
    <row r="989" spans="1:5" x14ac:dyDescent="0.25">
      <c r="A989" s="1"/>
      <c r="B989" s="1"/>
      <c r="C989" s="1"/>
      <c r="D989" s="1"/>
      <c r="E989" s="1"/>
    </row>
    <row r="990" spans="1:5" x14ac:dyDescent="0.25">
      <c r="A990" s="1"/>
      <c r="B990" s="1"/>
      <c r="C990" s="1"/>
      <c r="D990" s="1"/>
      <c r="E990" s="1"/>
    </row>
    <row r="991" spans="1:5" x14ac:dyDescent="0.25">
      <c r="A991" s="1"/>
      <c r="B991" s="1"/>
      <c r="C991" s="1"/>
      <c r="D991" s="1"/>
      <c r="E991" s="1"/>
    </row>
    <row r="992" spans="1:5" x14ac:dyDescent="0.25">
      <c r="A992" s="1"/>
      <c r="B992" s="1"/>
      <c r="C992" s="1"/>
      <c r="D992" s="1"/>
      <c r="E992" s="1"/>
    </row>
    <row r="993" spans="1:5" x14ac:dyDescent="0.25">
      <c r="A993" s="1"/>
      <c r="B993" s="1"/>
      <c r="C993" s="1"/>
      <c r="D993" s="1"/>
      <c r="E993" s="1"/>
    </row>
    <row r="994" spans="1:5" x14ac:dyDescent="0.25">
      <c r="A994" s="1"/>
      <c r="B994" s="1"/>
      <c r="C994" s="1"/>
      <c r="D994" s="1"/>
      <c r="E994" s="1"/>
    </row>
    <row r="995" spans="1:5" x14ac:dyDescent="0.25">
      <c r="A995" s="1"/>
      <c r="B995" s="1"/>
      <c r="C995" s="1"/>
      <c r="D995" s="1"/>
      <c r="E995" s="1"/>
    </row>
    <row r="996" spans="1:5" x14ac:dyDescent="0.25">
      <c r="A996" s="1"/>
      <c r="B996" s="1"/>
      <c r="C996" s="1"/>
      <c r="D996" s="1"/>
      <c r="E996" s="1"/>
    </row>
    <row r="997" spans="1:5" x14ac:dyDescent="0.25">
      <c r="A997" s="1"/>
      <c r="B997" s="1"/>
      <c r="C997" s="1"/>
      <c r="D997" s="1"/>
      <c r="E997" s="1"/>
    </row>
    <row r="998" spans="1:5" x14ac:dyDescent="0.25">
      <c r="A998" s="1"/>
      <c r="B998" s="1"/>
      <c r="C998" s="1"/>
      <c r="D998" s="1"/>
      <c r="E998" s="1"/>
    </row>
    <row r="999" spans="1:5" x14ac:dyDescent="0.25">
      <c r="A999" s="1"/>
      <c r="B999" s="1"/>
      <c r="C999" s="1"/>
      <c r="D999" s="1"/>
      <c r="E999" s="1"/>
    </row>
    <row r="1000" spans="1:5" x14ac:dyDescent="0.25">
      <c r="A1000" s="1"/>
      <c r="B1000" s="1"/>
      <c r="C1000" s="1"/>
      <c r="D1000" s="1"/>
      <c r="E1000" s="1"/>
    </row>
    <row r="1001" spans="1:5" x14ac:dyDescent="0.25">
      <c r="A1001" s="1"/>
      <c r="B1001" s="1"/>
      <c r="C1001" s="1"/>
      <c r="D1001" s="1"/>
      <c r="E1001" s="1"/>
    </row>
    <row r="1002" spans="1:5" x14ac:dyDescent="0.25">
      <c r="A1002" s="1"/>
      <c r="B1002" s="1"/>
      <c r="C1002" s="1"/>
      <c r="D1002" s="1"/>
      <c r="E1002" s="1"/>
    </row>
    <row r="1003" spans="1:5" x14ac:dyDescent="0.25">
      <c r="A1003" s="1"/>
      <c r="B1003" s="1"/>
      <c r="C1003" s="1"/>
      <c r="D1003" s="1"/>
      <c r="E1003" s="1"/>
    </row>
    <row r="1004" spans="1:5" x14ac:dyDescent="0.25">
      <c r="A1004" s="1"/>
      <c r="B1004" s="1"/>
      <c r="C1004" s="1"/>
      <c r="D1004" s="1"/>
      <c r="E1004" s="1"/>
    </row>
    <row r="1005" spans="1:5" x14ac:dyDescent="0.25">
      <c r="A1005" s="1"/>
      <c r="B1005" s="1"/>
      <c r="C1005" s="1"/>
      <c r="D1005" s="1"/>
      <c r="E1005" s="1"/>
    </row>
    <row r="1006" spans="1:5" x14ac:dyDescent="0.25">
      <c r="A1006" s="1"/>
      <c r="B1006" s="1"/>
      <c r="C1006" s="1"/>
      <c r="D1006" s="1"/>
      <c r="E1006" s="1"/>
    </row>
    <row r="1007" spans="1:5" x14ac:dyDescent="0.25">
      <c r="A1007" s="1"/>
      <c r="B1007" s="1"/>
      <c r="C1007" s="1"/>
      <c r="D1007" s="1"/>
      <c r="E1007" s="1"/>
    </row>
    <row r="1008" spans="1:5" x14ac:dyDescent="0.25">
      <c r="A1008" s="1"/>
      <c r="B1008" s="1"/>
      <c r="C1008" s="1"/>
      <c r="D1008" s="1"/>
      <c r="E1008" s="1"/>
    </row>
    <row r="1009" spans="1:5" x14ac:dyDescent="0.25">
      <c r="A1009" s="1"/>
      <c r="B1009" s="1"/>
      <c r="C1009" s="1"/>
      <c r="D1009" s="1"/>
      <c r="E1009" s="1"/>
    </row>
    <row r="1010" spans="1:5" x14ac:dyDescent="0.25">
      <c r="A1010" s="1"/>
      <c r="B1010" s="1"/>
      <c r="C1010" s="1"/>
      <c r="D1010" s="1"/>
      <c r="E1010" s="1"/>
    </row>
    <row r="1011" spans="1:5" x14ac:dyDescent="0.25">
      <c r="A1011" s="1"/>
      <c r="B1011" s="1"/>
      <c r="C1011" s="1"/>
      <c r="D1011" s="1"/>
      <c r="E1011" s="1"/>
    </row>
    <row r="1012" spans="1:5" x14ac:dyDescent="0.25">
      <c r="A1012" s="1"/>
      <c r="B1012" s="1"/>
      <c r="C1012" s="1"/>
      <c r="D1012" s="1"/>
      <c r="E1012" s="1"/>
    </row>
    <row r="1013" spans="1:5" x14ac:dyDescent="0.25">
      <c r="A1013" s="1"/>
      <c r="B1013" s="1"/>
      <c r="C1013" s="1"/>
      <c r="D1013" s="1"/>
      <c r="E1013" s="1"/>
    </row>
    <row r="1014" spans="1:5" x14ac:dyDescent="0.25">
      <c r="A1014" s="1"/>
      <c r="B1014" s="1"/>
      <c r="C1014" s="1"/>
      <c r="D1014" s="1"/>
      <c r="E1014" s="1"/>
    </row>
    <row r="1015" spans="1:5" x14ac:dyDescent="0.25">
      <c r="A1015" s="1"/>
      <c r="B1015" s="1"/>
      <c r="C1015" s="1"/>
      <c r="D1015" s="1"/>
      <c r="E1015" s="1"/>
    </row>
    <row r="1016" spans="1:5" x14ac:dyDescent="0.25">
      <c r="A1016" s="1"/>
      <c r="B1016" s="1"/>
      <c r="C1016" s="1"/>
      <c r="D1016" s="1"/>
      <c r="E1016" s="1"/>
    </row>
    <row r="1017" spans="1:5" x14ac:dyDescent="0.25">
      <c r="A1017" s="1"/>
      <c r="B1017" s="1"/>
      <c r="C1017" s="1"/>
      <c r="D1017" s="1"/>
      <c r="E1017" s="1"/>
    </row>
    <row r="1018" spans="1:5" x14ac:dyDescent="0.25">
      <c r="A1018" s="1"/>
      <c r="B1018" s="1"/>
      <c r="C1018" s="1"/>
      <c r="D1018" s="1"/>
      <c r="E1018" s="1"/>
    </row>
    <row r="1019" spans="1:5" x14ac:dyDescent="0.25">
      <c r="A1019" s="1"/>
      <c r="B1019" s="1"/>
      <c r="C1019" s="1"/>
      <c r="D1019" s="1"/>
      <c r="E1019" s="1"/>
    </row>
    <row r="1020" spans="1:5" x14ac:dyDescent="0.25">
      <c r="A1020" s="1"/>
      <c r="B1020" s="1"/>
      <c r="C1020" s="1"/>
      <c r="D1020" s="1"/>
      <c r="E1020" s="1"/>
    </row>
    <row r="1021" spans="1:5" x14ac:dyDescent="0.25">
      <c r="A1021" s="1"/>
      <c r="B1021" s="1"/>
      <c r="C1021" s="1"/>
      <c r="D1021" s="1"/>
      <c r="E1021" s="1"/>
    </row>
    <row r="1022" spans="1:5" x14ac:dyDescent="0.25">
      <c r="A1022" s="1"/>
      <c r="B1022" s="1"/>
      <c r="C1022" s="1"/>
      <c r="D1022" s="1"/>
      <c r="E1022" s="1"/>
    </row>
    <row r="1023" spans="1:5" x14ac:dyDescent="0.25">
      <c r="A1023" s="1"/>
      <c r="B1023" s="1"/>
      <c r="C1023" s="1"/>
      <c r="D1023" s="1"/>
      <c r="E1023" s="1"/>
    </row>
    <row r="1024" spans="1:5" x14ac:dyDescent="0.25">
      <c r="A1024" s="1"/>
      <c r="B1024" s="1"/>
      <c r="C1024" s="1"/>
      <c r="D1024" s="1"/>
      <c r="E1024" s="1"/>
    </row>
    <row r="1025" spans="1:5" x14ac:dyDescent="0.25">
      <c r="A1025" s="1"/>
      <c r="B1025" s="1"/>
      <c r="C1025" s="1"/>
      <c r="D1025" s="1"/>
      <c r="E1025" s="1"/>
    </row>
    <row r="1026" spans="1:5" x14ac:dyDescent="0.25">
      <c r="A1026" s="1"/>
      <c r="B1026" s="1"/>
      <c r="C1026" s="1"/>
      <c r="D1026" s="1"/>
      <c r="E1026" s="1"/>
    </row>
    <row r="1027" spans="1:5" x14ac:dyDescent="0.25">
      <c r="A1027" s="1"/>
      <c r="B1027" s="1"/>
      <c r="C1027" s="1"/>
      <c r="D1027" s="1"/>
      <c r="E1027" s="1"/>
    </row>
    <row r="1028" spans="1:5" x14ac:dyDescent="0.25">
      <c r="A1028" s="1"/>
      <c r="B1028" s="1"/>
      <c r="C1028" s="1"/>
      <c r="D1028" s="1"/>
      <c r="E1028" s="1"/>
    </row>
    <row r="1029" spans="1:5" x14ac:dyDescent="0.25">
      <c r="A1029" s="1"/>
      <c r="B1029" s="1"/>
      <c r="C1029" s="1"/>
      <c r="D1029" s="1"/>
      <c r="E1029" s="1"/>
    </row>
    <row r="1030" spans="1:5" x14ac:dyDescent="0.25">
      <c r="A1030" s="1"/>
      <c r="B1030" s="1"/>
      <c r="C1030" s="1"/>
      <c r="D1030" s="1"/>
      <c r="E1030" s="1"/>
    </row>
    <row r="1031" spans="1:5" x14ac:dyDescent="0.25">
      <c r="A1031" s="1"/>
      <c r="B1031" s="1"/>
      <c r="C1031" s="1"/>
      <c r="D1031" s="1"/>
      <c r="E1031" s="1"/>
    </row>
    <row r="1032" spans="1:5" x14ac:dyDescent="0.25">
      <c r="A1032" s="1"/>
      <c r="B1032" s="1"/>
      <c r="C1032" s="1"/>
      <c r="D1032" s="1"/>
      <c r="E1032" s="1"/>
    </row>
    <row r="1033" spans="1:5" x14ac:dyDescent="0.25">
      <c r="A1033" s="1"/>
      <c r="B1033" s="1"/>
      <c r="C1033" s="1"/>
      <c r="D1033" s="1"/>
      <c r="E1033" s="1"/>
    </row>
    <row r="1034" spans="1:5" x14ac:dyDescent="0.25">
      <c r="A1034" s="1"/>
      <c r="B1034" s="1"/>
      <c r="C1034" s="1"/>
      <c r="D1034" s="1"/>
      <c r="E1034" s="1"/>
    </row>
    <row r="1035" spans="1:5" x14ac:dyDescent="0.25">
      <c r="A1035" s="1"/>
      <c r="B1035" s="1"/>
      <c r="C1035" s="1"/>
      <c r="D1035" s="1"/>
      <c r="E1035" s="1"/>
    </row>
    <row r="1036" spans="1:5" x14ac:dyDescent="0.25">
      <c r="A1036" s="1"/>
      <c r="B1036" s="1"/>
      <c r="C1036" s="1"/>
      <c r="D1036" s="1"/>
      <c r="E1036" s="1"/>
    </row>
    <row r="1037" spans="1:5" x14ac:dyDescent="0.25">
      <c r="A1037" s="1"/>
      <c r="B1037" s="1"/>
      <c r="C1037" s="1"/>
      <c r="D1037" s="1"/>
      <c r="E1037" s="1"/>
    </row>
    <row r="1038" spans="1:5" x14ac:dyDescent="0.25">
      <c r="A1038" s="1"/>
      <c r="B1038" s="1"/>
      <c r="C1038" s="1"/>
      <c r="D1038" s="1"/>
      <c r="E1038" s="1"/>
    </row>
    <row r="1039" spans="1:5" x14ac:dyDescent="0.25">
      <c r="A1039" s="1"/>
      <c r="B1039" s="1"/>
      <c r="C1039" s="1"/>
      <c r="D1039" s="1"/>
      <c r="E1039" s="1"/>
    </row>
    <row r="1040" spans="1:5" x14ac:dyDescent="0.25">
      <c r="A1040" s="1"/>
      <c r="B1040" s="1"/>
      <c r="C1040" s="1"/>
      <c r="D1040" s="1"/>
      <c r="E1040" s="1"/>
    </row>
    <row r="1041" spans="1:5" x14ac:dyDescent="0.25">
      <c r="A1041" s="1"/>
      <c r="B1041" s="1"/>
      <c r="C1041" s="1"/>
      <c r="D1041" s="1"/>
      <c r="E1041" s="1"/>
    </row>
    <row r="1042" spans="1:5" x14ac:dyDescent="0.25">
      <c r="A1042" s="1"/>
      <c r="B1042" s="1"/>
      <c r="C1042" s="1"/>
      <c r="D1042" s="1"/>
      <c r="E1042" s="1"/>
    </row>
    <row r="1043" spans="1:5" x14ac:dyDescent="0.25">
      <c r="A1043" s="1"/>
      <c r="B1043" s="1"/>
      <c r="C1043" s="1"/>
      <c r="D1043" s="1"/>
      <c r="E1043" s="1"/>
    </row>
    <row r="1044" spans="1:5" x14ac:dyDescent="0.25">
      <c r="A1044" s="1"/>
      <c r="B1044" s="1"/>
      <c r="C1044" s="1"/>
      <c r="D1044" s="1"/>
      <c r="E1044" s="1"/>
    </row>
    <row r="1045" spans="1:5" x14ac:dyDescent="0.25">
      <c r="A1045" s="1"/>
      <c r="B1045" s="1"/>
      <c r="C1045" s="1"/>
      <c r="D1045" s="1"/>
      <c r="E1045" s="1"/>
    </row>
    <row r="1046" spans="1:5" x14ac:dyDescent="0.25">
      <c r="A1046" s="1"/>
      <c r="B1046" s="1"/>
      <c r="C1046" s="1"/>
      <c r="D1046" s="1"/>
      <c r="E1046" s="1"/>
    </row>
    <row r="1047" spans="1:5" x14ac:dyDescent="0.25">
      <c r="A1047" s="1"/>
      <c r="B1047" s="1"/>
      <c r="C1047" s="1"/>
      <c r="D1047" s="1"/>
      <c r="E1047" s="1"/>
    </row>
    <row r="1048" spans="1:5" x14ac:dyDescent="0.25">
      <c r="A1048" s="1"/>
      <c r="B1048" s="1"/>
      <c r="C1048" s="1"/>
      <c r="D1048" s="1"/>
      <c r="E1048" s="1"/>
    </row>
    <row r="1049" spans="1:5" x14ac:dyDescent="0.25">
      <c r="A1049" s="1"/>
      <c r="B1049" s="1"/>
      <c r="C1049" s="1"/>
      <c r="D1049" s="1"/>
      <c r="E1049" s="1"/>
    </row>
    <row r="1050" spans="1:5" x14ac:dyDescent="0.25">
      <c r="A1050" s="1"/>
      <c r="B1050" s="1"/>
      <c r="C1050" s="1"/>
      <c r="D1050" s="1"/>
      <c r="E1050" s="1"/>
    </row>
    <row r="1051" spans="1:5" x14ac:dyDescent="0.25">
      <c r="A1051" s="1"/>
      <c r="B1051" s="1"/>
      <c r="C1051" s="1"/>
      <c r="D1051" s="1"/>
      <c r="E1051" s="1"/>
    </row>
    <row r="1052" spans="1:5" x14ac:dyDescent="0.25">
      <c r="A1052" s="1"/>
      <c r="B1052" s="1"/>
      <c r="C1052" s="1"/>
      <c r="D1052" s="1"/>
      <c r="E1052" s="1"/>
    </row>
    <row r="1053" spans="1:5" x14ac:dyDescent="0.25">
      <c r="A1053" s="1"/>
      <c r="B1053" s="1"/>
      <c r="C1053" s="1"/>
      <c r="D1053" s="1"/>
      <c r="E1053" s="1"/>
    </row>
    <row r="1054" spans="1:5" x14ac:dyDescent="0.25">
      <c r="A1054" s="1"/>
      <c r="B1054" s="1"/>
      <c r="C1054" s="1"/>
      <c r="D1054" s="1"/>
      <c r="E1054" s="1"/>
    </row>
    <row r="1055" spans="1:5" x14ac:dyDescent="0.25">
      <c r="A1055" s="1"/>
      <c r="B1055" s="1"/>
      <c r="C1055" s="1"/>
      <c r="D1055" s="1"/>
      <c r="E1055" s="1"/>
    </row>
    <row r="1056" spans="1:5" x14ac:dyDescent="0.25">
      <c r="A1056" s="1"/>
      <c r="B1056" s="1"/>
      <c r="C1056" s="1"/>
      <c r="D1056" s="1"/>
      <c r="E1056" s="1"/>
    </row>
    <row r="1057" spans="1:5" x14ac:dyDescent="0.25">
      <c r="A1057" s="1"/>
      <c r="B1057" s="1"/>
      <c r="C1057" s="1"/>
      <c r="D1057" s="1"/>
      <c r="E1057" s="1"/>
    </row>
    <row r="1058" spans="1:5" x14ac:dyDescent="0.25">
      <c r="A1058" s="1"/>
      <c r="B1058" s="1"/>
      <c r="C1058" s="1"/>
      <c r="D1058" s="1"/>
      <c r="E1058" s="1"/>
    </row>
    <row r="1059" spans="1:5" x14ac:dyDescent="0.25">
      <c r="A1059" s="1"/>
      <c r="B1059" s="1"/>
      <c r="C1059" s="1"/>
      <c r="D1059" s="1"/>
      <c r="E1059" s="1"/>
    </row>
    <row r="1060" spans="1:5" x14ac:dyDescent="0.25">
      <c r="A1060" s="1"/>
      <c r="B1060" s="1"/>
      <c r="C1060" s="1"/>
      <c r="D1060" s="1"/>
      <c r="E1060" s="1"/>
    </row>
    <row r="1061" spans="1:5" x14ac:dyDescent="0.25">
      <c r="A1061" s="1"/>
      <c r="B1061" s="1"/>
      <c r="C1061" s="1"/>
      <c r="D1061" s="1"/>
      <c r="E1061" s="1"/>
    </row>
    <row r="1062" spans="1:5" x14ac:dyDescent="0.25">
      <c r="A1062" s="1"/>
      <c r="B1062" s="1"/>
      <c r="C1062" s="1"/>
      <c r="D1062" s="1"/>
      <c r="E1062" s="1"/>
    </row>
    <row r="1063" spans="1:5" x14ac:dyDescent="0.25">
      <c r="A1063" s="1"/>
      <c r="B1063" s="1"/>
      <c r="C1063" s="1"/>
      <c r="D1063" s="1"/>
      <c r="E1063" s="1"/>
    </row>
    <row r="1064" spans="1:5" x14ac:dyDescent="0.25">
      <c r="A1064" s="1"/>
      <c r="B1064" s="1"/>
      <c r="C1064" s="1"/>
      <c r="D1064" s="1"/>
      <c r="E1064" s="1"/>
    </row>
    <row r="1065" spans="1:5" x14ac:dyDescent="0.25">
      <c r="A1065" s="1"/>
      <c r="B1065" s="1"/>
      <c r="C1065" s="1"/>
      <c r="D1065" s="1"/>
      <c r="E1065" s="1"/>
    </row>
    <row r="1066" spans="1:5" x14ac:dyDescent="0.25">
      <c r="A1066" s="1"/>
      <c r="B1066" s="1"/>
      <c r="C1066" s="1"/>
      <c r="D1066" s="1"/>
      <c r="E1066" s="1"/>
    </row>
    <row r="1067" spans="1:5" x14ac:dyDescent="0.25">
      <c r="A1067" s="1"/>
      <c r="B1067" s="1"/>
      <c r="C1067" s="1"/>
      <c r="D1067" s="1"/>
      <c r="E1067" s="1"/>
    </row>
    <row r="1068" spans="1:5" x14ac:dyDescent="0.25">
      <c r="A1068" s="1"/>
      <c r="B1068" s="1"/>
      <c r="C1068" s="1"/>
      <c r="D1068" s="1"/>
      <c r="E1068" s="1"/>
    </row>
    <row r="1069" spans="1:5" x14ac:dyDescent="0.25">
      <c r="A1069" s="1"/>
      <c r="B1069" s="1"/>
      <c r="C1069" s="1"/>
      <c r="D1069" s="1"/>
      <c r="E1069" s="1"/>
    </row>
    <row r="1070" spans="1:5" x14ac:dyDescent="0.25">
      <c r="A1070" s="1"/>
      <c r="B1070" s="1"/>
      <c r="C1070" s="1"/>
      <c r="D1070" s="1"/>
      <c r="E1070" s="1"/>
    </row>
    <row r="1071" spans="1:5" x14ac:dyDescent="0.25">
      <c r="A1071" s="1"/>
      <c r="B1071" s="1"/>
      <c r="C1071" s="1"/>
      <c r="D1071" s="1"/>
      <c r="E1071" s="1"/>
    </row>
    <row r="1072" spans="1:5" x14ac:dyDescent="0.25">
      <c r="A1072" s="1"/>
      <c r="B1072" s="1"/>
      <c r="C1072" s="1"/>
      <c r="D1072" s="1"/>
      <c r="E1072" s="1"/>
    </row>
    <row r="1073" spans="1:5" x14ac:dyDescent="0.25">
      <c r="A1073" s="1"/>
      <c r="B1073" s="1"/>
      <c r="C1073" s="1"/>
      <c r="D1073" s="1"/>
      <c r="E1073" s="1"/>
    </row>
    <row r="1074" spans="1:5" x14ac:dyDescent="0.25">
      <c r="A1074" s="1"/>
      <c r="B1074" s="1"/>
      <c r="C1074" s="1"/>
      <c r="D1074" s="1"/>
      <c r="E1074" s="1"/>
    </row>
    <row r="1075" spans="1:5" x14ac:dyDescent="0.25">
      <c r="A1075" s="1"/>
      <c r="B1075" s="1"/>
      <c r="C1075" s="1"/>
      <c r="D1075" s="1"/>
      <c r="E1075" s="1"/>
    </row>
    <row r="1076" spans="1:5" x14ac:dyDescent="0.25">
      <c r="A1076" s="1"/>
      <c r="B1076" s="1"/>
      <c r="C1076" s="1"/>
      <c r="D1076" s="1"/>
      <c r="E1076" s="1"/>
    </row>
    <row r="1077" spans="1:5" x14ac:dyDescent="0.25">
      <c r="A1077" s="1"/>
      <c r="B1077" s="1"/>
      <c r="C1077" s="1"/>
      <c r="D1077" s="1"/>
      <c r="E1077" s="1"/>
    </row>
    <row r="1078" spans="1:5" x14ac:dyDescent="0.25">
      <c r="A1078" s="1"/>
      <c r="B1078" s="1"/>
      <c r="C1078" s="1"/>
      <c r="D1078" s="1"/>
      <c r="E1078" s="1"/>
    </row>
    <row r="1079" spans="1:5" x14ac:dyDescent="0.25">
      <c r="A1079" s="1"/>
      <c r="B1079" s="1"/>
      <c r="C1079" s="1"/>
      <c r="D1079" s="1"/>
      <c r="E1079" s="1"/>
    </row>
    <row r="1080" spans="1:5" x14ac:dyDescent="0.25">
      <c r="A1080" s="1"/>
      <c r="B1080" s="1"/>
      <c r="C1080" s="1"/>
      <c r="D1080" s="1"/>
      <c r="E1080" s="1"/>
    </row>
    <row r="1081" spans="1:5" x14ac:dyDescent="0.25">
      <c r="A1081" s="1"/>
      <c r="B1081" s="1"/>
      <c r="C1081" s="1"/>
      <c r="D1081" s="1"/>
      <c r="E1081" s="1"/>
    </row>
    <row r="1082" spans="1:5" x14ac:dyDescent="0.25">
      <c r="A1082" s="1"/>
      <c r="B1082" s="1"/>
      <c r="C1082" s="1"/>
      <c r="D1082" s="1"/>
      <c r="E1082" s="1"/>
    </row>
    <row r="1083" spans="1:5" x14ac:dyDescent="0.25">
      <c r="A1083" s="1"/>
      <c r="B1083" s="1"/>
      <c r="C1083" s="1"/>
      <c r="D1083" s="1"/>
      <c r="E1083" s="1"/>
    </row>
    <row r="1084" spans="1:5" x14ac:dyDescent="0.25">
      <c r="A1084" s="1"/>
      <c r="B1084" s="1"/>
      <c r="C1084" s="1"/>
      <c r="D1084" s="1"/>
      <c r="E1084" s="1"/>
    </row>
    <row r="1085" spans="1:5" x14ac:dyDescent="0.25">
      <c r="A1085" s="1"/>
      <c r="B1085" s="1"/>
      <c r="C1085" s="1"/>
      <c r="D1085" s="1"/>
      <c r="E1085" s="1"/>
    </row>
    <row r="1086" spans="1:5" x14ac:dyDescent="0.25">
      <c r="A1086" s="1"/>
      <c r="B1086" s="1"/>
      <c r="C1086" s="1"/>
      <c r="D1086" s="1"/>
      <c r="E1086" s="1"/>
    </row>
    <row r="1087" spans="1:5" x14ac:dyDescent="0.25">
      <c r="A1087" s="1"/>
      <c r="B1087" s="1"/>
      <c r="C1087" s="1"/>
      <c r="D1087" s="1"/>
      <c r="E1087" s="1"/>
    </row>
    <row r="1088" spans="1:5" x14ac:dyDescent="0.25">
      <c r="A1088" s="1"/>
      <c r="B1088" s="1"/>
      <c r="C1088" s="1"/>
      <c r="D1088" s="1"/>
      <c r="E1088" s="1"/>
    </row>
    <row r="1089" spans="1:5" x14ac:dyDescent="0.25">
      <c r="A1089" s="1"/>
      <c r="B1089" s="1"/>
      <c r="C1089" s="1"/>
      <c r="D1089" s="1"/>
      <c r="E1089" s="1"/>
    </row>
    <row r="1090" spans="1:5" x14ac:dyDescent="0.25">
      <c r="A1090" s="1"/>
      <c r="B1090" s="1"/>
      <c r="C1090" s="1"/>
      <c r="D1090" s="1"/>
      <c r="E1090" s="1"/>
    </row>
    <row r="1091" spans="1:5" x14ac:dyDescent="0.25">
      <c r="A1091" s="1"/>
      <c r="B1091" s="1"/>
      <c r="C1091" s="1"/>
      <c r="D1091" s="1"/>
      <c r="E1091" s="1"/>
    </row>
    <row r="1092" spans="1:5" x14ac:dyDescent="0.25">
      <c r="A1092" s="1"/>
      <c r="B1092" s="1"/>
      <c r="C1092" s="1"/>
      <c r="D1092" s="1"/>
      <c r="E1092" s="1"/>
    </row>
    <row r="1093" spans="1:5" x14ac:dyDescent="0.25">
      <c r="A1093" s="1"/>
      <c r="B1093" s="1"/>
      <c r="C1093" s="1"/>
      <c r="D1093" s="1"/>
      <c r="E1093" s="1"/>
    </row>
    <row r="1094" spans="1:5" x14ac:dyDescent="0.25">
      <c r="A1094" s="1"/>
      <c r="B1094" s="1"/>
      <c r="C1094" s="1"/>
      <c r="D1094" s="1"/>
      <c r="E1094" s="1"/>
    </row>
    <row r="1095" spans="1:5" x14ac:dyDescent="0.25">
      <c r="A1095" s="1"/>
      <c r="B1095" s="1"/>
      <c r="C1095" s="1"/>
      <c r="D1095" s="1"/>
      <c r="E1095" s="1"/>
    </row>
    <row r="1096" spans="1:5" x14ac:dyDescent="0.25">
      <c r="A1096" s="1"/>
      <c r="B1096" s="1"/>
      <c r="C1096" s="1"/>
      <c r="D1096" s="1"/>
      <c r="E1096" s="1"/>
    </row>
    <row r="1097" spans="1:5" x14ac:dyDescent="0.25">
      <c r="A1097" s="1"/>
      <c r="B1097" s="1"/>
      <c r="C1097" s="1"/>
      <c r="D1097" s="1"/>
      <c r="E1097" s="1"/>
    </row>
    <row r="1098" spans="1:5" x14ac:dyDescent="0.25">
      <c r="A1098" s="1"/>
      <c r="B1098" s="1"/>
      <c r="C1098" s="1"/>
      <c r="D1098" s="1"/>
      <c r="E1098" s="1"/>
    </row>
    <row r="1099" spans="1:5" x14ac:dyDescent="0.25">
      <c r="A1099" s="1"/>
      <c r="B1099" s="1"/>
      <c r="C1099" s="1"/>
      <c r="D1099" s="1"/>
      <c r="E1099" s="1"/>
    </row>
    <row r="1100" spans="1:5" x14ac:dyDescent="0.25">
      <c r="A1100" s="1"/>
      <c r="B1100" s="1"/>
      <c r="C1100" s="1"/>
      <c r="D1100" s="1"/>
      <c r="E1100" s="1"/>
    </row>
    <row r="1101" spans="1:5" x14ac:dyDescent="0.25">
      <c r="A1101" s="1"/>
      <c r="B1101" s="1"/>
      <c r="C1101" s="1"/>
      <c r="D1101" s="1"/>
      <c r="E1101" s="1"/>
    </row>
    <row r="1102" spans="1:5" x14ac:dyDescent="0.25">
      <c r="A1102" s="1"/>
      <c r="B1102" s="1"/>
      <c r="C1102" s="1"/>
      <c r="D1102" s="1"/>
      <c r="E1102" s="1"/>
    </row>
    <row r="1103" spans="1:5" x14ac:dyDescent="0.25">
      <c r="A1103" s="1"/>
      <c r="B1103" s="1"/>
      <c r="C1103" s="1"/>
      <c r="D1103" s="1"/>
      <c r="E1103" s="1"/>
    </row>
    <row r="1104" spans="1:5" x14ac:dyDescent="0.25">
      <c r="A1104" s="1"/>
      <c r="B1104" s="1"/>
      <c r="C1104" s="1"/>
      <c r="D1104" s="1"/>
      <c r="E1104" s="1"/>
    </row>
    <row r="1105" spans="1:5" x14ac:dyDescent="0.25">
      <c r="A1105" s="1"/>
      <c r="B1105" s="1"/>
      <c r="C1105" s="1"/>
      <c r="D1105" s="1"/>
      <c r="E1105" s="1"/>
    </row>
    <row r="1106" spans="1:5" x14ac:dyDescent="0.25">
      <c r="A1106" s="1"/>
      <c r="B1106" s="1"/>
      <c r="C1106" s="1"/>
      <c r="D1106" s="1"/>
      <c r="E1106" s="1"/>
    </row>
    <row r="1107" spans="1:5" x14ac:dyDescent="0.25">
      <c r="A1107" s="1"/>
      <c r="B1107" s="1"/>
      <c r="C1107" s="1"/>
      <c r="D1107" s="1"/>
      <c r="E1107" s="1"/>
    </row>
    <row r="1108" spans="1:5" x14ac:dyDescent="0.25">
      <c r="A1108" s="1"/>
      <c r="B1108" s="1"/>
      <c r="C1108" s="1"/>
      <c r="D1108" s="1"/>
      <c r="E1108" s="1"/>
    </row>
    <row r="1109" spans="1:5" x14ac:dyDescent="0.25">
      <c r="A1109" s="1"/>
      <c r="B1109" s="1"/>
      <c r="C1109" s="1"/>
      <c r="D1109" s="1"/>
      <c r="E1109" s="1"/>
    </row>
    <row r="1110" spans="1:5" x14ac:dyDescent="0.25">
      <c r="A1110" s="1"/>
      <c r="B1110" s="1"/>
      <c r="C1110" s="1"/>
      <c r="D1110" s="1"/>
      <c r="E1110" s="1"/>
    </row>
    <row r="1111" spans="1:5" x14ac:dyDescent="0.25">
      <c r="A1111" s="1"/>
      <c r="B1111" s="1"/>
      <c r="C1111" s="1"/>
      <c r="D1111" s="1"/>
      <c r="E1111" s="1"/>
    </row>
    <row r="1112" spans="1:5" x14ac:dyDescent="0.25">
      <c r="A1112" s="1"/>
      <c r="B1112" s="1"/>
      <c r="C1112" s="1"/>
      <c r="D1112" s="1"/>
      <c r="E1112" s="1"/>
    </row>
    <row r="1113" spans="1:5" x14ac:dyDescent="0.25">
      <c r="A1113" s="1"/>
      <c r="B1113" s="1"/>
      <c r="C1113" s="1"/>
      <c r="D1113" s="1"/>
      <c r="E1113" s="1"/>
    </row>
    <row r="1114" spans="1:5" x14ac:dyDescent="0.25">
      <c r="A1114" s="1"/>
      <c r="B1114" s="1"/>
      <c r="C1114" s="1"/>
      <c r="D1114" s="1"/>
      <c r="E1114" s="1"/>
    </row>
    <row r="1115" spans="1:5" x14ac:dyDescent="0.25">
      <c r="A1115" s="1"/>
      <c r="B1115" s="1"/>
      <c r="C1115" s="1"/>
      <c r="D1115" s="1"/>
      <c r="E1115" s="1"/>
    </row>
    <row r="1116" spans="1:5" x14ac:dyDescent="0.25">
      <c r="A1116" s="1"/>
      <c r="B1116" s="1"/>
      <c r="C1116" s="1"/>
      <c r="D1116" s="1"/>
      <c r="E1116" s="1"/>
    </row>
    <row r="1117" spans="1:5" x14ac:dyDescent="0.25">
      <c r="A1117" s="1"/>
      <c r="B1117" s="1"/>
      <c r="C1117" s="1"/>
      <c r="D1117" s="1"/>
      <c r="E1117" s="1"/>
    </row>
    <row r="1118" spans="1:5" x14ac:dyDescent="0.25">
      <c r="A1118" s="1"/>
      <c r="B1118" s="1"/>
      <c r="C1118" s="1"/>
      <c r="D1118" s="1"/>
      <c r="E1118" s="1"/>
    </row>
    <row r="1119" spans="1:5" x14ac:dyDescent="0.25">
      <c r="A1119" s="1"/>
      <c r="B1119" s="1"/>
      <c r="C1119" s="1"/>
      <c r="D1119" s="1"/>
      <c r="E1119" s="1"/>
    </row>
    <row r="1120" spans="1:5" x14ac:dyDescent="0.25">
      <c r="A1120" s="1"/>
      <c r="B1120" s="1"/>
      <c r="C1120" s="1"/>
      <c r="D1120" s="1"/>
      <c r="E1120" s="1"/>
    </row>
    <row r="1121" spans="1:5" x14ac:dyDescent="0.25">
      <c r="A1121" s="1"/>
      <c r="B1121" s="1"/>
      <c r="C1121" s="1"/>
      <c r="D1121" s="1"/>
      <c r="E1121" s="1"/>
    </row>
    <row r="1122" spans="1:5" x14ac:dyDescent="0.25">
      <c r="A1122" s="1"/>
      <c r="B1122" s="1"/>
      <c r="C1122" s="1"/>
      <c r="D1122" s="1"/>
      <c r="E1122" s="1"/>
    </row>
    <row r="1123" spans="1:5" x14ac:dyDescent="0.25">
      <c r="A1123" s="1"/>
      <c r="B1123" s="1"/>
      <c r="C1123" s="1"/>
      <c r="D1123" s="1"/>
      <c r="E1123" s="1"/>
    </row>
    <row r="1124" spans="1:5" x14ac:dyDescent="0.25">
      <c r="A1124" s="1"/>
      <c r="B1124" s="1"/>
      <c r="C1124" s="1"/>
      <c r="D1124" s="1"/>
      <c r="E1124" s="1"/>
    </row>
    <row r="1125" spans="1:5" x14ac:dyDescent="0.25">
      <c r="A1125" s="1"/>
      <c r="B1125" s="1"/>
      <c r="C1125" s="1"/>
      <c r="D1125" s="1"/>
      <c r="E1125" s="1"/>
    </row>
    <row r="1126" spans="1:5" x14ac:dyDescent="0.25">
      <c r="A1126" s="1"/>
      <c r="B1126" s="1"/>
      <c r="C1126" s="1"/>
      <c r="D1126" s="1"/>
      <c r="E1126" s="1"/>
    </row>
    <row r="1127" spans="1:5" x14ac:dyDescent="0.25">
      <c r="A1127" s="1"/>
      <c r="B1127" s="1"/>
      <c r="C1127" s="1"/>
      <c r="D1127" s="1"/>
      <c r="E1127" s="1"/>
    </row>
    <row r="1128" spans="1:5" x14ac:dyDescent="0.25">
      <c r="A1128" s="1"/>
      <c r="B1128" s="1"/>
      <c r="C1128" s="1"/>
      <c r="D1128" s="1"/>
      <c r="E1128" s="1"/>
    </row>
    <row r="1129" spans="1:5" x14ac:dyDescent="0.25">
      <c r="A1129" s="1"/>
      <c r="B1129" s="1"/>
      <c r="C1129" s="1"/>
      <c r="D1129" s="1"/>
      <c r="E1129" s="1"/>
    </row>
    <row r="1130" spans="1:5" x14ac:dyDescent="0.25">
      <c r="A1130" s="1"/>
      <c r="B1130" s="1"/>
      <c r="C1130" s="1"/>
      <c r="D1130" s="1"/>
      <c r="E1130" s="1"/>
    </row>
    <row r="1131" spans="1:5" x14ac:dyDescent="0.25">
      <c r="A1131" s="1"/>
      <c r="B1131" s="1"/>
      <c r="C1131" s="1"/>
      <c r="D1131" s="1"/>
      <c r="E1131" s="1"/>
    </row>
    <row r="1132" spans="1:5" x14ac:dyDescent="0.25">
      <c r="A1132" s="1"/>
      <c r="B1132" s="1"/>
      <c r="C1132" s="1"/>
      <c r="D1132" s="1"/>
      <c r="E1132" s="1"/>
    </row>
    <row r="1133" spans="1:5" x14ac:dyDescent="0.25">
      <c r="A1133" s="1"/>
      <c r="B1133" s="1"/>
      <c r="C1133" s="1"/>
      <c r="D1133" s="1"/>
      <c r="E1133" s="1"/>
    </row>
    <row r="1134" spans="1:5" x14ac:dyDescent="0.25">
      <c r="A1134" s="1"/>
      <c r="B1134" s="1"/>
      <c r="C1134" s="1"/>
      <c r="D1134" s="1"/>
      <c r="E1134" s="1"/>
    </row>
    <row r="1135" spans="1:5" x14ac:dyDescent="0.25">
      <c r="A1135" s="1"/>
      <c r="B1135" s="1"/>
      <c r="C1135" s="1"/>
      <c r="D1135" s="1"/>
      <c r="E1135" s="1"/>
    </row>
    <row r="1136" spans="1:5" x14ac:dyDescent="0.25">
      <c r="A1136" s="1"/>
      <c r="B1136" s="1"/>
      <c r="C1136" s="1"/>
      <c r="D1136" s="1"/>
      <c r="E1136" s="1"/>
    </row>
    <row r="1137" spans="1:5" x14ac:dyDescent="0.25">
      <c r="A1137" s="1"/>
      <c r="B1137" s="1"/>
      <c r="C1137" s="1"/>
      <c r="D1137" s="1"/>
      <c r="E1137" s="1"/>
    </row>
    <row r="1138" spans="1:5" x14ac:dyDescent="0.25">
      <c r="A1138" s="1"/>
      <c r="B1138" s="1"/>
      <c r="C1138" s="1"/>
      <c r="D1138" s="1"/>
      <c r="E1138" s="1"/>
    </row>
    <row r="1139" spans="1:5" x14ac:dyDescent="0.25">
      <c r="A1139" s="1"/>
      <c r="B1139" s="1"/>
      <c r="C1139" s="1"/>
      <c r="D1139" s="1"/>
      <c r="E1139" s="1"/>
    </row>
    <row r="1140" spans="1:5" x14ac:dyDescent="0.25">
      <c r="A1140" s="1"/>
      <c r="B1140" s="1"/>
      <c r="C1140" s="1"/>
      <c r="D1140" s="1"/>
      <c r="E1140" s="1"/>
    </row>
    <row r="1141" spans="1:5" x14ac:dyDescent="0.25">
      <c r="A1141" s="1"/>
      <c r="B1141" s="1"/>
      <c r="C1141" s="1"/>
      <c r="D1141" s="1"/>
      <c r="E1141" s="1"/>
    </row>
    <row r="1142" spans="1:5" x14ac:dyDescent="0.25">
      <c r="A1142" s="1"/>
      <c r="B1142" s="1"/>
      <c r="C1142" s="1"/>
      <c r="D1142" s="1"/>
      <c r="E1142" s="1"/>
    </row>
    <row r="1143" spans="1:5" x14ac:dyDescent="0.25">
      <c r="A1143" s="1"/>
      <c r="B1143" s="1"/>
      <c r="C1143" s="1"/>
      <c r="D1143" s="1"/>
      <c r="E1143" s="1"/>
    </row>
    <row r="1144" spans="1:5" x14ac:dyDescent="0.25">
      <c r="A1144" s="1"/>
      <c r="B1144" s="1"/>
      <c r="C1144" s="1"/>
      <c r="D1144" s="1"/>
      <c r="E1144" s="1"/>
    </row>
    <row r="1145" spans="1:5" x14ac:dyDescent="0.25">
      <c r="A1145" s="1"/>
      <c r="B1145" s="1"/>
      <c r="C1145" s="1"/>
      <c r="D1145" s="1"/>
      <c r="E1145" s="1"/>
    </row>
    <row r="1146" spans="1:5" x14ac:dyDescent="0.25">
      <c r="A1146" s="1"/>
      <c r="B1146" s="1"/>
      <c r="C1146" s="1"/>
      <c r="D1146" s="1"/>
      <c r="E1146" s="1"/>
    </row>
    <row r="1147" spans="1:5" x14ac:dyDescent="0.25">
      <c r="A1147" s="1"/>
      <c r="B1147" s="1"/>
      <c r="C1147" s="1"/>
      <c r="D1147" s="1"/>
      <c r="E1147" s="1"/>
    </row>
    <row r="1148" spans="1:5" x14ac:dyDescent="0.25">
      <c r="A1148" s="1"/>
      <c r="B1148" s="1"/>
      <c r="C1148" s="1"/>
      <c r="D1148" s="1"/>
      <c r="E1148" s="1"/>
    </row>
    <row r="1149" spans="1:5" x14ac:dyDescent="0.25">
      <c r="A1149" s="1"/>
      <c r="B1149" s="1"/>
      <c r="C1149" s="1"/>
      <c r="D1149" s="1"/>
      <c r="E1149" s="1"/>
    </row>
    <row r="1150" spans="1:5" x14ac:dyDescent="0.25">
      <c r="A1150" s="1"/>
      <c r="B1150" s="1"/>
      <c r="C1150" s="1"/>
      <c r="D1150" s="1"/>
      <c r="E1150" s="1"/>
    </row>
    <row r="1151" spans="1:5" x14ac:dyDescent="0.25">
      <c r="A1151" s="1"/>
      <c r="B1151" s="1"/>
      <c r="C1151" s="1"/>
      <c r="D1151" s="1"/>
      <c r="E1151" s="1"/>
    </row>
    <row r="1152" spans="1:5" x14ac:dyDescent="0.25">
      <c r="A1152" s="1"/>
      <c r="B1152" s="1"/>
      <c r="C1152" s="1"/>
      <c r="D1152" s="1"/>
      <c r="E1152" s="1"/>
    </row>
    <row r="1153" spans="1:5" x14ac:dyDescent="0.25">
      <c r="A1153" s="1"/>
      <c r="B1153" s="1"/>
      <c r="C1153" s="1"/>
      <c r="D1153" s="1"/>
      <c r="E1153" s="1"/>
    </row>
    <row r="1154" spans="1:5" x14ac:dyDescent="0.25">
      <c r="A1154" s="1"/>
      <c r="B1154" s="1"/>
      <c r="C1154" s="1"/>
      <c r="D1154" s="1"/>
      <c r="E1154" s="1"/>
    </row>
    <row r="1155" spans="1:5" x14ac:dyDescent="0.25">
      <c r="A1155" s="1"/>
      <c r="B1155" s="1"/>
      <c r="C1155" s="1"/>
      <c r="D1155" s="1"/>
      <c r="E1155" s="1"/>
    </row>
    <row r="1156" spans="1:5" x14ac:dyDescent="0.25">
      <c r="A1156" s="1"/>
      <c r="B1156" s="1"/>
      <c r="C1156" s="1"/>
      <c r="D1156" s="1"/>
      <c r="E1156" s="1"/>
    </row>
    <row r="1157" spans="1:5" x14ac:dyDescent="0.25">
      <c r="A1157" s="1"/>
      <c r="B1157" s="1"/>
      <c r="C1157" s="1"/>
      <c r="D1157" s="1"/>
      <c r="E1157" s="1"/>
    </row>
    <row r="1158" spans="1:5" x14ac:dyDescent="0.25">
      <c r="A1158" s="1"/>
      <c r="B1158" s="1"/>
      <c r="C1158" s="1"/>
      <c r="D1158" s="1"/>
      <c r="E1158" s="1"/>
    </row>
    <row r="1159" spans="1:5" x14ac:dyDescent="0.25">
      <c r="A1159" s="1"/>
      <c r="B1159" s="1"/>
      <c r="C1159" s="1"/>
      <c r="D1159" s="1"/>
      <c r="E1159" s="1"/>
    </row>
    <row r="1160" spans="1:5" x14ac:dyDescent="0.25">
      <c r="A1160" s="1"/>
      <c r="B1160" s="1"/>
      <c r="C1160" s="1"/>
      <c r="D1160" s="1"/>
      <c r="E1160" s="1"/>
    </row>
    <row r="1161" spans="1:5" x14ac:dyDescent="0.25">
      <c r="A1161" s="1"/>
      <c r="B1161" s="1"/>
      <c r="C1161" s="1"/>
      <c r="D1161" s="1"/>
      <c r="E1161" s="1"/>
    </row>
    <row r="1162" spans="1:5" x14ac:dyDescent="0.25">
      <c r="A1162" s="1"/>
      <c r="B1162" s="1"/>
      <c r="C1162" s="1"/>
      <c r="D1162" s="1"/>
      <c r="E1162" s="1"/>
    </row>
    <row r="1163" spans="1:5" x14ac:dyDescent="0.25">
      <c r="A1163" s="1"/>
      <c r="B1163" s="1"/>
      <c r="C1163" s="1"/>
      <c r="D1163" s="1"/>
      <c r="E1163" s="1"/>
    </row>
    <row r="1164" spans="1:5" x14ac:dyDescent="0.25">
      <c r="A1164" s="1"/>
      <c r="B1164" s="1"/>
      <c r="C1164" s="1"/>
      <c r="D1164" s="1"/>
      <c r="E1164" s="1"/>
    </row>
    <row r="1165" spans="1:5" x14ac:dyDescent="0.25">
      <c r="A1165" s="1"/>
      <c r="B1165" s="1"/>
      <c r="C1165" s="1"/>
      <c r="D1165" s="1"/>
      <c r="E1165" s="1"/>
    </row>
    <row r="1166" spans="1:5" x14ac:dyDescent="0.25">
      <c r="A1166" s="1"/>
      <c r="B1166" s="1"/>
      <c r="C1166" s="1"/>
      <c r="D1166" s="1"/>
      <c r="E1166" s="1"/>
    </row>
    <row r="1167" spans="1:5" x14ac:dyDescent="0.25">
      <c r="A1167" s="1"/>
      <c r="B1167" s="1"/>
      <c r="C1167" s="1"/>
      <c r="D1167" s="1"/>
      <c r="E1167" s="1"/>
    </row>
    <row r="1168" spans="1:5" x14ac:dyDescent="0.25">
      <c r="A1168" s="1"/>
      <c r="B1168" s="1"/>
      <c r="C1168" s="1"/>
      <c r="D1168" s="1"/>
      <c r="E1168" s="1"/>
    </row>
    <row r="1169" spans="1:5" x14ac:dyDescent="0.25">
      <c r="A1169" s="1"/>
      <c r="B1169" s="1"/>
      <c r="C1169" s="1"/>
      <c r="D1169" s="1"/>
      <c r="E1169" s="1"/>
    </row>
    <row r="1170" spans="1:5" x14ac:dyDescent="0.25">
      <c r="A1170" s="1"/>
      <c r="B1170" s="1"/>
      <c r="C1170" s="1"/>
      <c r="D1170" s="1"/>
      <c r="E1170" s="1"/>
    </row>
    <row r="1171" spans="1:5" x14ac:dyDescent="0.25">
      <c r="A1171" s="1"/>
      <c r="B1171" s="1"/>
      <c r="C1171" s="1"/>
      <c r="D1171" s="1"/>
      <c r="E1171" s="1"/>
    </row>
    <row r="1172" spans="1:5" x14ac:dyDescent="0.25">
      <c r="A1172" s="1"/>
      <c r="B1172" s="1"/>
      <c r="C1172" s="1"/>
      <c r="D1172" s="1"/>
      <c r="E1172" s="1"/>
    </row>
    <row r="1173" spans="1:5" x14ac:dyDescent="0.25">
      <c r="A1173" s="1"/>
      <c r="B1173" s="1"/>
      <c r="C1173" s="1"/>
      <c r="D1173" s="1"/>
      <c r="E1173" s="1"/>
    </row>
    <row r="1174" spans="1:5" x14ac:dyDescent="0.25">
      <c r="A1174" s="1"/>
      <c r="B1174" s="1"/>
      <c r="C1174" s="1"/>
      <c r="D1174" s="1"/>
      <c r="E1174" s="1"/>
    </row>
    <row r="1175" spans="1:5" x14ac:dyDescent="0.25">
      <c r="A1175" s="1"/>
      <c r="B1175" s="1"/>
      <c r="C1175" s="1"/>
      <c r="D1175" s="1"/>
      <c r="E1175" s="1"/>
    </row>
    <row r="1176" spans="1:5" x14ac:dyDescent="0.25">
      <c r="A1176" s="1"/>
      <c r="B1176" s="1"/>
      <c r="C1176" s="1"/>
      <c r="D1176" s="1"/>
      <c r="E1176" s="1"/>
    </row>
    <row r="1177" spans="1:5" x14ac:dyDescent="0.25">
      <c r="A1177" s="1"/>
      <c r="B1177" s="1"/>
      <c r="C1177" s="1"/>
      <c r="D1177" s="1"/>
      <c r="E1177" s="1"/>
    </row>
    <row r="1178" spans="1:5" x14ac:dyDescent="0.25">
      <c r="A1178" s="1"/>
      <c r="B1178" s="1"/>
      <c r="C1178" s="1"/>
      <c r="D1178" s="1"/>
      <c r="E1178" s="1"/>
    </row>
    <row r="1179" spans="1:5" x14ac:dyDescent="0.25">
      <c r="A1179" s="1"/>
      <c r="B1179" s="1"/>
      <c r="C1179" s="1"/>
      <c r="D1179" s="1"/>
      <c r="E1179" s="1"/>
    </row>
    <row r="1180" spans="1:5" x14ac:dyDescent="0.25">
      <c r="A1180" s="1"/>
      <c r="B1180" s="1"/>
      <c r="C1180" s="1"/>
      <c r="D1180" s="1"/>
      <c r="E1180" s="1"/>
    </row>
    <row r="1181" spans="1:5" x14ac:dyDescent="0.25">
      <c r="A1181" s="1"/>
      <c r="B1181" s="1"/>
      <c r="C1181" s="1"/>
      <c r="D1181" s="1"/>
      <c r="E1181" s="1"/>
    </row>
    <row r="1182" spans="1:5" x14ac:dyDescent="0.25">
      <c r="A1182" s="1"/>
      <c r="B1182" s="1"/>
      <c r="C1182" s="1"/>
      <c r="D1182" s="1"/>
      <c r="E1182" s="1"/>
    </row>
    <row r="1183" spans="1:5" x14ac:dyDescent="0.25">
      <c r="A1183" s="1"/>
      <c r="B1183" s="1"/>
      <c r="C1183" s="1"/>
      <c r="D1183" s="1"/>
      <c r="E1183" s="1"/>
    </row>
    <row r="1184" spans="1:5" x14ac:dyDescent="0.25">
      <c r="A1184" s="1"/>
      <c r="B1184" s="1"/>
      <c r="C1184" s="1"/>
      <c r="D1184" s="1"/>
      <c r="E1184" s="1"/>
    </row>
    <row r="1185" spans="1:5" x14ac:dyDescent="0.25">
      <c r="A1185" s="1"/>
      <c r="B1185" s="1"/>
      <c r="C1185" s="1"/>
      <c r="D1185" s="1"/>
      <c r="E1185" s="1"/>
    </row>
    <row r="1186" spans="1:5" x14ac:dyDescent="0.25">
      <c r="A1186" s="1"/>
      <c r="B1186" s="1"/>
      <c r="C1186" s="1"/>
      <c r="D1186" s="1"/>
      <c r="E1186" s="1"/>
    </row>
    <row r="1187" spans="1:5" x14ac:dyDescent="0.25">
      <c r="A1187" s="1"/>
      <c r="B1187" s="1"/>
      <c r="C1187" s="1"/>
      <c r="D1187" s="1"/>
      <c r="E1187" s="1"/>
    </row>
    <row r="1188" spans="1:5" x14ac:dyDescent="0.25">
      <c r="A1188" s="1"/>
      <c r="B1188" s="1"/>
      <c r="C1188" s="1"/>
      <c r="D1188" s="1"/>
      <c r="E1188" s="1"/>
    </row>
    <row r="1189" spans="1:5" x14ac:dyDescent="0.25">
      <c r="A1189" s="1"/>
      <c r="B1189" s="1"/>
      <c r="C1189" s="1"/>
      <c r="D1189" s="1"/>
      <c r="E1189" s="1"/>
    </row>
    <row r="1190" spans="1:5" x14ac:dyDescent="0.25">
      <c r="A1190" s="1"/>
      <c r="B1190" s="1"/>
      <c r="C1190" s="1"/>
      <c r="D1190" s="1"/>
      <c r="E1190" s="1"/>
    </row>
    <row r="1191" spans="1:5" x14ac:dyDescent="0.25">
      <c r="A1191" s="1"/>
      <c r="B1191" s="1"/>
      <c r="C1191" s="1"/>
      <c r="D1191" s="1"/>
      <c r="E1191" s="1"/>
    </row>
    <row r="1192" spans="1:5" x14ac:dyDescent="0.25">
      <c r="A1192" s="1"/>
      <c r="B1192" s="1"/>
      <c r="C1192" s="1"/>
      <c r="D1192" s="1"/>
      <c r="E1192" s="1"/>
    </row>
    <row r="1193" spans="1:5" x14ac:dyDescent="0.25">
      <c r="A1193" s="1"/>
      <c r="B1193" s="1"/>
      <c r="C1193" s="1"/>
      <c r="D1193" s="1"/>
      <c r="E1193" s="1"/>
    </row>
    <row r="1194" spans="1:5" x14ac:dyDescent="0.25">
      <c r="A1194" s="1"/>
      <c r="B1194" s="1"/>
      <c r="C1194" s="1"/>
      <c r="D1194" s="1"/>
      <c r="E1194" s="1"/>
    </row>
    <row r="1195" spans="1:5" x14ac:dyDescent="0.25">
      <c r="A1195" s="1"/>
      <c r="B1195" s="1"/>
      <c r="C1195" s="1"/>
      <c r="D1195" s="1"/>
      <c r="E1195" s="1"/>
    </row>
    <row r="1196" spans="1:5" x14ac:dyDescent="0.25">
      <c r="A1196" s="1"/>
      <c r="B1196" s="1"/>
      <c r="C1196" s="1"/>
      <c r="D1196" s="1"/>
      <c r="E1196" s="1"/>
    </row>
    <row r="1197" spans="1:5" x14ac:dyDescent="0.25">
      <c r="A1197" s="1"/>
      <c r="B1197" s="1"/>
      <c r="C1197" s="1"/>
      <c r="D1197" s="1"/>
      <c r="E1197" s="1"/>
    </row>
    <row r="1198" spans="1:5" x14ac:dyDescent="0.25">
      <c r="A1198" s="1"/>
      <c r="B1198" s="1"/>
      <c r="C1198" s="1"/>
      <c r="D1198" s="1"/>
      <c r="E1198" s="1"/>
    </row>
    <row r="1199" spans="1:5" x14ac:dyDescent="0.25">
      <c r="A1199" s="1"/>
      <c r="B1199" s="1"/>
      <c r="C1199" s="1"/>
      <c r="D1199" s="1"/>
      <c r="E1199" s="1"/>
    </row>
    <row r="1200" spans="1:5" x14ac:dyDescent="0.25">
      <c r="A1200" s="1"/>
      <c r="B1200" s="1"/>
      <c r="C1200" s="1"/>
      <c r="D1200" s="1"/>
      <c r="E1200" s="1"/>
    </row>
    <row r="1201" spans="1:5" x14ac:dyDescent="0.25">
      <c r="A1201" s="1"/>
      <c r="B1201" s="1"/>
      <c r="C1201" s="1"/>
      <c r="D1201" s="1"/>
      <c r="E1201" s="1"/>
    </row>
    <row r="1202" spans="1:5" x14ac:dyDescent="0.25">
      <c r="A1202" s="1"/>
      <c r="B1202" s="1"/>
      <c r="C1202" s="1"/>
      <c r="D1202" s="1"/>
      <c r="E1202" s="1"/>
    </row>
    <row r="1203" spans="1:5" x14ac:dyDescent="0.25">
      <c r="A1203" s="1"/>
      <c r="B1203" s="1"/>
      <c r="C1203" s="1"/>
      <c r="D1203" s="1"/>
      <c r="E1203" s="1"/>
    </row>
    <row r="1204" spans="1:5" x14ac:dyDescent="0.25">
      <c r="A1204" s="1"/>
      <c r="B1204" s="1"/>
      <c r="C1204" s="1"/>
      <c r="D1204" s="1"/>
      <c r="E1204" s="1"/>
    </row>
    <row r="1205" spans="1:5" x14ac:dyDescent="0.25">
      <c r="A1205" s="1"/>
      <c r="B1205" s="1"/>
      <c r="C1205" s="1"/>
      <c r="D1205" s="1"/>
      <c r="E1205" s="1"/>
    </row>
    <row r="1206" spans="1:5" x14ac:dyDescent="0.25">
      <c r="A1206" s="1"/>
      <c r="B1206" s="1"/>
      <c r="C1206" s="1"/>
      <c r="D1206" s="1"/>
      <c r="E1206" s="1"/>
    </row>
    <row r="1207" spans="1:5" x14ac:dyDescent="0.25">
      <c r="A1207" s="1"/>
      <c r="B1207" s="1"/>
      <c r="C1207" s="1"/>
      <c r="D1207" s="1"/>
      <c r="E1207" s="1"/>
    </row>
    <row r="1208" spans="1:5" x14ac:dyDescent="0.25">
      <c r="A1208" s="1"/>
      <c r="B1208" s="1"/>
      <c r="C1208" s="1"/>
      <c r="D1208" s="1"/>
      <c r="E1208" s="1"/>
    </row>
    <row r="1209" spans="1:5" x14ac:dyDescent="0.25">
      <c r="A1209" s="1"/>
      <c r="B1209" s="1"/>
      <c r="C1209" s="1"/>
      <c r="D1209" s="1"/>
      <c r="E1209" s="1"/>
    </row>
    <row r="1210" spans="1:5" x14ac:dyDescent="0.25">
      <c r="A1210" s="1"/>
      <c r="B1210" s="1"/>
      <c r="C1210" s="1"/>
      <c r="D1210" s="1"/>
      <c r="E1210" s="1"/>
    </row>
    <row r="1211" spans="1:5" x14ac:dyDescent="0.25">
      <c r="A1211" s="1"/>
      <c r="B1211" s="1"/>
      <c r="C1211" s="1"/>
      <c r="D1211" s="1"/>
      <c r="E1211" s="1"/>
    </row>
    <row r="1212" spans="1:5" x14ac:dyDescent="0.25">
      <c r="A1212" s="1"/>
      <c r="B1212" s="1"/>
      <c r="C1212" s="1"/>
      <c r="D1212" s="1"/>
      <c r="E1212" s="1"/>
    </row>
    <row r="1213" spans="1:5" x14ac:dyDescent="0.25">
      <c r="A1213" s="1"/>
      <c r="B1213" s="1"/>
      <c r="C1213" s="1"/>
      <c r="D1213" s="1"/>
      <c r="E1213" s="1"/>
    </row>
    <row r="1214" spans="1:5" x14ac:dyDescent="0.25">
      <c r="A1214" s="1"/>
      <c r="B1214" s="1"/>
      <c r="C1214" s="1"/>
      <c r="D1214" s="1"/>
      <c r="E1214" s="1"/>
    </row>
    <row r="1215" spans="1:5" x14ac:dyDescent="0.25">
      <c r="A1215" s="1"/>
      <c r="B1215" s="1"/>
      <c r="C1215" s="1"/>
      <c r="D1215" s="1"/>
      <c r="E1215" s="1"/>
    </row>
    <row r="1216" spans="1:5" x14ac:dyDescent="0.25">
      <c r="A1216" s="1"/>
      <c r="B1216" s="1"/>
      <c r="C1216" s="1"/>
      <c r="D1216" s="1"/>
      <c r="E1216" s="1"/>
    </row>
    <row r="1217" spans="1:5" x14ac:dyDescent="0.25">
      <c r="A1217" s="1"/>
      <c r="B1217" s="1"/>
      <c r="C1217" s="1"/>
      <c r="D1217" s="1"/>
      <c r="E1217" s="1"/>
    </row>
    <row r="1218" spans="1:5" x14ac:dyDescent="0.25">
      <c r="A1218" s="1"/>
      <c r="B1218" s="1"/>
      <c r="C1218" s="1"/>
      <c r="D1218" s="1"/>
      <c r="E1218" s="1"/>
    </row>
    <row r="1219" spans="1:5" x14ac:dyDescent="0.25">
      <c r="A1219" s="1"/>
      <c r="B1219" s="1"/>
      <c r="C1219" s="1"/>
      <c r="D1219" s="1"/>
      <c r="E1219" s="1"/>
    </row>
    <row r="1220" spans="1:5" x14ac:dyDescent="0.25">
      <c r="A1220" s="1"/>
      <c r="B1220" s="1"/>
      <c r="C1220" s="1"/>
      <c r="D1220" s="1"/>
      <c r="E1220" s="1"/>
    </row>
    <row r="1221" spans="1:5" x14ac:dyDescent="0.25">
      <c r="A1221" s="1"/>
      <c r="B1221" s="1"/>
      <c r="C1221" s="1"/>
      <c r="D1221" s="1"/>
      <c r="E1221" s="1"/>
    </row>
    <row r="1222" spans="1:5" x14ac:dyDescent="0.25">
      <c r="A1222" s="1"/>
      <c r="B1222" s="1"/>
      <c r="C1222" s="1"/>
      <c r="D1222" s="1"/>
      <c r="E1222" s="1"/>
    </row>
    <row r="1223" spans="1:5" x14ac:dyDescent="0.25">
      <c r="A1223" s="1"/>
      <c r="B1223" s="1"/>
      <c r="C1223" s="1"/>
      <c r="D1223" s="1"/>
      <c r="E1223" s="1"/>
    </row>
    <row r="1224" spans="1:5" x14ac:dyDescent="0.25">
      <c r="A1224" s="1"/>
      <c r="B1224" s="1"/>
      <c r="C1224" s="1"/>
      <c r="D1224" s="1"/>
      <c r="E1224" s="1"/>
    </row>
    <row r="1225" spans="1:5" x14ac:dyDescent="0.25">
      <c r="A1225" s="1"/>
      <c r="B1225" s="1"/>
      <c r="C1225" s="1"/>
      <c r="D1225" s="1"/>
      <c r="E1225" s="1"/>
    </row>
    <row r="1226" spans="1:5" x14ac:dyDescent="0.25">
      <c r="A1226" s="1"/>
      <c r="B1226" s="1"/>
      <c r="C1226" s="1"/>
      <c r="D1226" s="1"/>
      <c r="E1226" s="1"/>
    </row>
    <row r="1227" spans="1:5" x14ac:dyDescent="0.25">
      <c r="A1227" s="1"/>
      <c r="B1227" s="1"/>
      <c r="C1227" s="1"/>
      <c r="D1227" s="1"/>
      <c r="E1227" s="1"/>
    </row>
    <row r="1228" spans="1:5" x14ac:dyDescent="0.25">
      <c r="A1228" s="1"/>
      <c r="B1228" s="1"/>
      <c r="C1228" s="1"/>
      <c r="D1228" s="1"/>
      <c r="E1228" s="1"/>
    </row>
    <row r="1229" spans="1:5" x14ac:dyDescent="0.25">
      <c r="A1229" s="1"/>
      <c r="B1229" s="1"/>
      <c r="C1229" s="1"/>
      <c r="D1229" s="1"/>
      <c r="E1229" s="1"/>
    </row>
    <row r="1230" spans="1:5" x14ac:dyDescent="0.25">
      <c r="A1230" s="1"/>
      <c r="B1230" s="1"/>
      <c r="C1230" s="1"/>
      <c r="D1230" s="1"/>
      <c r="E1230" s="1"/>
    </row>
    <row r="1231" spans="1:5" x14ac:dyDescent="0.25">
      <c r="A1231" s="1"/>
      <c r="B1231" s="1"/>
      <c r="C1231" s="1"/>
      <c r="D1231" s="1"/>
      <c r="E1231" s="1"/>
    </row>
    <row r="1232" spans="1:5" x14ac:dyDescent="0.25">
      <c r="A1232" s="1"/>
      <c r="B1232" s="1"/>
      <c r="C1232" s="1"/>
      <c r="D1232" s="1"/>
      <c r="E1232" s="1"/>
    </row>
    <row r="1233" spans="1:5" x14ac:dyDescent="0.25">
      <c r="A1233" s="1"/>
      <c r="B1233" s="1"/>
      <c r="C1233" s="1"/>
      <c r="D1233" s="1"/>
      <c r="E1233" s="1"/>
    </row>
    <row r="1234" spans="1:5" x14ac:dyDescent="0.25">
      <c r="A1234" s="1"/>
      <c r="B1234" s="1"/>
      <c r="C1234" s="1"/>
      <c r="D1234" s="1"/>
      <c r="E1234" s="1"/>
    </row>
    <row r="1235" spans="1:5" x14ac:dyDescent="0.25">
      <c r="A1235" s="1"/>
      <c r="B1235" s="1"/>
      <c r="C1235" s="1"/>
      <c r="D1235" s="1"/>
      <c r="E1235" s="1"/>
    </row>
    <row r="1236" spans="1:5" x14ac:dyDescent="0.25">
      <c r="A1236" s="1"/>
      <c r="B1236" s="1"/>
      <c r="C1236" s="1"/>
      <c r="D1236" s="1"/>
      <c r="E1236" s="1"/>
    </row>
    <row r="1237" spans="1:5" x14ac:dyDescent="0.25">
      <c r="A1237" s="1"/>
      <c r="B1237" s="1"/>
      <c r="C1237" s="1"/>
      <c r="D1237" s="1"/>
      <c r="E1237" s="1"/>
    </row>
    <row r="1238" spans="1:5" x14ac:dyDescent="0.25">
      <c r="A1238" s="1"/>
      <c r="B1238" s="1"/>
      <c r="C1238" s="1"/>
      <c r="D1238" s="1"/>
      <c r="E1238" s="1"/>
    </row>
    <row r="1239" spans="1:5" x14ac:dyDescent="0.25">
      <c r="A1239" s="1"/>
      <c r="B1239" s="1"/>
      <c r="C1239" s="1"/>
      <c r="D1239" s="1"/>
      <c r="E1239" s="1"/>
    </row>
    <row r="1240" spans="1:5" x14ac:dyDescent="0.25">
      <c r="A1240" s="1"/>
      <c r="B1240" s="1"/>
      <c r="C1240" s="1"/>
      <c r="D1240" s="1"/>
      <c r="E1240" s="1"/>
    </row>
    <row r="1241" spans="1:5" x14ac:dyDescent="0.25">
      <c r="A1241" s="1"/>
      <c r="B1241" s="1"/>
      <c r="C1241" s="1"/>
      <c r="D1241" s="1"/>
      <c r="E1241" s="1"/>
    </row>
    <row r="1242" spans="1:5" x14ac:dyDescent="0.25">
      <c r="A1242" s="1"/>
      <c r="B1242" s="1"/>
      <c r="C1242" s="1"/>
      <c r="D1242" s="1"/>
      <c r="E1242" s="1"/>
    </row>
    <row r="1243" spans="1:5" x14ac:dyDescent="0.25">
      <c r="A1243" s="1"/>
      <c r="B1243" s="1"/>
      <c r="C1243" s="1"/>
      <c r="D1243" s="1"/>
      <c r="E1243" s="1"/>
    </row>
    <row r="1244" spans="1:5" x14ac:dyDescent="0.25">
      <c r="A1244" s="1"/>
      <c r="B1244" s="1"/>
      <c r="C1244" s="1"/>
      <c r="D1244" s="1"/>
      <c r="E1244" s="1"/>
    </row>
    <row r="1245" spans="1:5" x14ac:dyDescent="0.25">
      <c r="A1245" s="1"/>
      <c r="B1245" s="1"/>
      <c r="C1245" s="1"/>
      <c r="D1245" s="1"/>
      <c r="E1245" s="1"/>
    </row>
    <row r="1246" spans="1:5" x14ac:dyDescent="0.25">
      <c r="A1246" s="1"/>
      <c r="B1246" s="1"/>
      <c r="C1246" s="1"/>
      <c r="D1246" s="1"/>
      <c r="E1246" s="1"/>
    </row>
    <row r="1247" spans="1:5" x14ac:dyDescent="0.25">
      <c r="A1247" s="1"/>
      <c r="B1247" s="1"/>
      <c r="C1247" s="1"/>
      <c r="D1247" s="1"/>
      <c r="E1247" s="1"/>
    </row>
    <row r="1248" spans="1:5" x14ac:dyDescent="0.25">
      <c r="A1248" s="1"/>
      <c r="B1248" s="1"/>
      <c r="C1248" s="1"/>
      <c r="D1248" s="1"/>
      <c r="E1248" s="1"/>
    </row>
    <row r="1249" spans="1:5" x14ac:dyDescent="0.25">
      <c r="A1249" s="1"/>
      <c r="B1249" s="1"/>
      <c r="C1249" s="1"/>
      <c r="D1249" s="1"/>
      <c r="E1249" s="1"/>
    </row>
    <row r="1250" spans="1:5" x14ac:dyDescent="0.25">
      <c r="A1250" s="1"/>
      <c r="B1250" s="1"/>
      <c r="C1250" s="1"/>
      <c r="D1250" s="1"/>
      <c r="E1250" s="1"/>
    </row>
    <row r="1251" spans="1:5" x14ac:dyDescent="0.25">
      <c r="A1251" s="1"/>
      <c r="B1251" s="1"/>
      <c r="C1251" s="1"/>
      <c r="D1251" s="1"/>
      <c r="E1251" s="1"/>
    </row>
    <row r="1252" spans="1:5" x14ac:dyDescent="0.25">
      <c r="A1252" s="1"/>
      <c r="B1252" s="1"/>
      <c r="C1252" s="1"/>
      <c r="D1252" s="1"/>
      <c r="E1252" s="1"/>
    </row>
    <row r="1253" spans="1:5" x14ac:dyDescent="0.25">
      <c r="A1253" s="1"/>
      <c r="B1253" s="1"/>
      <c r="C1253" s="1"/>
      <c r="D1253" s="1"/>
      <c r="E1253" s="1"/>
    </row>
    <row r="1254" spans="1:5" x14ac:dyDescent="0.25">
      <c r="A1254" s="1"/>
      <c r="B1254" s="1"/>
      <c r="C1254" s="1"/>
      <c r="D1254" s="1"/>
      <c r="E1254" s="1"/>
    </row>
    <row r="1255" spans="1:5" x14ac:dyDescent="0.25">
      <c r="A1255" s="1"/>
      <c r="B1255" s="1"/>
      <c r="C1255" s="1"/>
      <c r="D1255" s="1"/>
      <c r="E1255" s="1"/>
    </row>
    <row r="1256" spans="1:5" x14ac:dyDescent="0.25">
      <c r="A1256" s="1"/>
      <c r="B1256" s="1"/>
      <c r="C1256" s="1"/>
      <c r="D1256" s="1"/>
      <c r="E1256" s="1"/>
    </row>
    <row r="1257" spans="1:5" x14ac:dyDescent="0.25">
      <c r="A1257" s="1"/>
      <c r="B1257" s="1"/>
      <c r="C1257" s="1"/>
      <c r="D1257" s="1"/>
      <c r="E1257" s="1"/>
    </row>
    <row r="1258" spans="1:5" x14ac:dyDescent="0.25">
      <c r="A1258" s="1"/>
      <c r="B1258" s="1"/>
      <c r="C1258" s="1"/>
      <c r="D1258" s="1"/>
      <c r="E1258" s="1"/>
    </row>
    <row r="1259" spans="1:5" x14ac:dyDescent="0.25">
      <c r="A1259" s="1"/>
      <c r="B1259" s="1"/>
      <c r="C1259" s="1"/>
      <c r="D1259" s="1"/>
      <c r="E1259" s="1"/>
    </row>
    <row r="1260" spans="1:5" x14ac:dyDescent="0.25">
      <c r="A1260" s="1"/>
      <c r="B1260" s="1"/>
      <c r="C1260" s="1"/>
      <c r="D1260" s="1"/>
      <c r="E1260" s="1"/>
    </row>
    <row r="1261" spans="1:5" x14ac:dyDescent="0.25">
      <c r="A1261" s="1"/>
      <c r="B1261" s="1"/>
      <c r="C1261" s="1"/>
      <c r="D1261" s="1"/>
      <c r="E1261" s="1"/>
    </row>
    <row r="1262" spans="1:5" x14ac:dyDescent="0.25">
      <c r="A1262" s="1"/>
      <c r="B1262" s="1"/>
      <c r="C1262" s="1"/>
      <c r="D1262" s="1"/>
      <c r="E1262" s="1"/>
    </row>
    <row r="1263" spans="1:5" x14ac:dyDescent="0.25">
      <c r="A1263" s="1"/>
      <c r="B1263" s="1"/>
      <c r="C1263" s="1"/>
      <c r="D1263" s="1"/>
      <c r="E1263" s="1"/>
    </row>
    <row r="1264" spans="1:5" x14ac:dyDescent="0.25">
      <c r="A1264" s="1"/>
      <c r="B1264" s="1"/>
      <c r="C1264" s="1"/>
      <c r="D1264" s="1"/>
      <c r="E1264" s="1"/>
    </row>
    <row r="1265" spans="1:5" x14ac:dyDescent="0.25">
      <c r="A1265" s="1"/>
      <c r="B1265" s="1"/>
      <c r="C1265" s="1"/>
      <c r="D1265" s="1"/>
      <c r="E1265" s="1"/>
    </row>
    <row r="1266" spans="1:5" x14ac:dyDescent="0.25">
      <c r="A1266" s="1"/>
      <c r="B1266" s="1"/>
      <c r="C1266" s="1"/>
      <c r="D1266" s="1"/>
      <c r="E1266" s="1"/>
    </row>
    <row r="1267" spans="1:5" x14ac:dyDescent="0.25">
      <c r="A1267" s="1"/>
      <c r="B1267" s="1"/>
      <c r="C1267" s="1"/>
      <c r="D1267" s="1"/>
      <c r="E1267" s="1"/>
    </row>
    <row r="1268" spans="1:5" x14ac:dyDescent="0.25">
      <c r="A1268" s="1"/>
      <c r="B1268" s="1"/>
      <c r="C1268" s="1"/>
      <c r="D1268" s="1"/>
      <c r="E1268" s="1"/>
    </row>
    <row r="1269" spans="1:5" x14ac:dyDescent="0.25">
      <c r="A1269" s="1"/>
      <c r="B1269" s="1"/>
      <c r="C1269" s="1"/>
      <c r="D1269" s="1"/>
      <c r="E1269" s="1"/>
    </row>
    <row r="1270" spans="1:5" x14ac:dyDescent="0.25">
      <c r="A1270" s="1"/>
      <c r="B1270" s="1"/>
      <c r="C1270" s="1"/>
      <c r="D1270" s="1"/>
      <c r="E1270" s="1"/>
    </row>
    <row r="1271" spans="1:5" x14ac:dyDescent="0.25">
      <c r="A1271" s="1"/>
      <c r="B1271" s="1"/>
      <c r="C1271" s="1"/>
      <c r="D1271" s="1"/>
      <c r="E1271" s="1"/>
    </row>
    <row r="1272" spans="1:5" x14ac:dyDescent="0.25">
      <c r="A1272" s="1"/>
      <c r="B1272" s="1"/>
      <c r="C1272" s="1"/>
      <c r="D1272" s="1"/>
      <c r="E1272" s="1"/>
    </row>
    <row r="1273" spans="1:5" x14ac:dyDescent="0.25">
      <c r="A1273" s="1"/>
      <c r="B1273" s="1"/>
      <c r="C1273" s="1"/>
      <c r="D1273" s="1"/>
      <c r="E1273" s="1"/>
    </row>
    <row r="1274" spans="1:5" x14ac:dyDescent="0.25">
      <c r="A1274" s="1"/>
      <c r="B1274" s="1"/>
      <c r="C1274" s="1"/>
      <c r="D1274" s="1"/>
      <c r="E1274" s="1"/>
    </row>
    <row r="1275" spans="1:5" x14ac:dyDescent="0.25">
      <c r="A1275" s="1"/>
      <c r="B1275" s="1"/>
      <c r="C1275" s="1"/>
      <c r="D1275" s="1"/>
      <c r="E1275" s="1"/>
    </row>
    <row r="1276" spans="1:5" x14ac:dyDescent="0.25">
      <c r="A1276" s="1"/>
      <c r="B1276" s="1"/>
      <c r="C1276" s="1"/>
      <c r="D1276" s="1"/>
      <c r="E1276" s="1"/>
    </row>
    <row r="1277" spans="1:5" x14ac:dyDescent="0.25">
      <c r="A1277" s="1"/>
      <c r="B1277" s="1"/>
      <c r="C1277" s="1"/>
      <c r="D1277" s="1"/>
      <c r="E1277" s="1"/>
    </row>
    <row r="1278" spans="1:5" x14ac:dyDescent="0.25">
      <c r="A1278" s="1"/>
      <c r="B1278" s="1"/>
      <c r="C1278" s="1"/>
      <c r="D1278" s="1"/>
      <c r="E1278" s="1"/>
    </row>
    <row r="1279" spans="1:5" x14ac:dyDescent="0.25">
      <c r="A1279" s="1"/>
      <c r="B1279" s="1"/>
      <c r="C1279" s="1"/>
      <c r="D1279" s="1"/>
      <c r="E1279" s="1"/>
    </row>
    <row r="1280" spans="1:5" x14ac:dyDescent="0.25">
      <c r="A1280" s="1"/>
      <c r="B1280" s="1"/>
      <c r="C1280" s="1"/>
      <c r="D1280" s="1"/>
      <c r="E1280" s="1"/>
    </row>
    <row r="1281" spans="1:5" x14ac:dyDescent="0.25">
      <c r="A1281" s="1"/>
      <c r="B1281" s="1"/>
      <c r="C1281" s="1"/>
      <c r="D1281" s="1"/>
      <c r="E1281" s="1"/>
    </row>
    <row r="1282" spans="1:5" x14ac:dyDescent="0.25">
      <c r="A1282" s="1"/>
      <c r="B1282" s="1"/>
      <c r="C1282" s="1"/>
      <c r="D1282" s="1"/>
      <c r="E1282" s="1"/>
    </row>
    <row r="1283" spans="1:5" x14ac:dyDescent="0.25">
      <c r="A1283" s="1"/>
      <c r="B1283" s="1"/>
      <c r="C1283" s="1"/>
      <c r="D1283" s="1"/>
      <c r="E1283" s="1"/>
    </row>
    <row r="1284" spans="1:5" x14ac:dyDescent="0.25">
      <c r="A1284" s="1"/>
      <c r="B1284" s="1"/>
      <c r="C1284" s="1"/>
      <c r="D1284" s="1"/>
      <c r="E1284" s="1"/>
    </row>
    <row r="1285" spans="1:5" x14ac:dyDescent="0.25">
      <c r="A1285" s="1"/>
      <c r="B1285" s="1"/>
      <c r="C1285" s="1"/>
      <c r="D1285" s="1"/>
      <c r="E1285" s="1"/>
    </row>
    <row r="1286" spans="1:5" x14ac:dyDescent="0.25">
      <c r="A1286" s="1"/>
      <c r="B1286" s="1"/>
      <c r="C1286" s="1"/>
      <c r="D1286" s="1"/>
      <c r="E1286" s="1"/>
    </row>
    <row r="1287" spans="1:5" x14ac:dyDescent="0.25">
      <c r="A1287" s="1"/>
      <c r="B1287" s="1"/>
      <c r="C1287" s="1"/>
      <c r="D1287" s="1"/>
      <c r="E1287" s="1"/>
    </row>
    <row r="1288" spans="1:5" x14ac:dyDescent="0.25">
      <c r="A1288" s="1"/>
      <c r="B1288" s="1"/>
      <c r="C1288" s="1"/>
      <c r="D1288" s="1"/>
      <c r="E1288" s="1"/>
    </row>
    <row r="1289" spans="1:5" x14ac:dyDescent="0.25">
      <c r="A1289" s="1"/>
      <c r="B1289" s="1"/>
      <c r="C1289" s="1"/>
      <c r="D1289" s="1"/>
      <c r="E1289" s="1"/>
    </row>
    <row r="1290" spans="1:5" x14ac:dyDescent="0.25">
      <c r="A1290" s="7"/>
      <c r="B1290" s="7"/>
      <c r="C1290" s="1"/>
      <c r="D1290" s="1"/>
      <c r="E1290" s="1"/>
    </row>
    <row r="1291" spans="1:5" x14ac:dyDescent="0.25">
      <c r="A1291" s="7"/>
      <c r="B1291" s="7"/>
      <c r="C1291" s="1"/>
      <c r="D1291" s="1"/>
      <c r="E1291" s="1"/>
    </row>
    <row r="1292" spans="1:5" x14ac:dyDescent="0.25">
      <c r="A1292" s="7"/>
      <c r="B1292" s="7"/>
      <c r="C1292" s="1"/>
      <c r="D1292" s="1"/>
      <c r="E1292" s="1"/>
    </row>
    <row r="1293" spans="1:5" x14ac:dyDescent="0.25">
      <c r="A1293" s="7"/>
      <c r="B1293" s="7"/>
      <c r="C1293" s="1"/>
      <c r="D1293" s="1"/>
      <c r="E1293" s="1"/>
    </row>
    <row r="1294" spans="1:5" x14ac:dyDescent="0.25">
      <c r="A1294" s="7"/>
      <c r="B1294" s="7"/>
      <c r="C1294" s="1"/>
      <c r="D1294" s="1"/>
      <c r="E1294" s="1"/>
    </row>
    <row r="1295" spans="1:5" x14ac:dyDescent="0.25">
      <c r="A1295" s="7"/>
      <c r="B1295" s="7"/>
      <c r="C1295" s="1"/>
      <c r="D1295" s="1"/>
      <c r="E1295" s="1"/>
    </row>
    <row r="1296" spans="1:5" x14ac:dyDescent="0.25">
      <c r="A1296" s="7"/>
      <c r="B1296" s="7"/>
      <c r="C1296" s="1"/>
      <c r="D1296" s="1"/>
      <c r="E1296" s="1"/>
    </row>
    <row r="1297" spans="1:5" x14ac:dyDescent="0.25">
      <c r="A1297" s="7"/>
      <c r="B1297" s="7"/>
      <c r="C1297" s="1"/>
      <c r="D1297" s="1"/>
      <c r="E1297" s="1"/>
    </row>
    <row r="1298" spans="1:5" x14ac:dyDescent="0.25">
      <c r="A1298" s="7"/>
      <c r="B1298" s="7"/>
      <c r="C1298" s="1"/>
      <c r="D1298" s="1"/>
      <c r="E1298" s="1"/>
    </row>
    <row r="1299" spans="1:5" x14ac:dyDescent="0.25">
      <c r="A1299" s="7"/>
      <c r="B1299" s="7"/>
      <c r="C1299" s="1"/>
      <c r="D1299" s="1"/>
      <c r="E1299" s="1"/>
    </row>
    <row r="1300" spans="1:5" x14ac:dyDescent="0.25">
      <c r="A1300" s="7"/>
      <c r="B1300" s="7"/>
      <c r="C1300" s="1"/>
      <c r="D1300" s="1"/>
      <c r="E1300" s="1"/>
    </row>
    <row r="1301" spans="1:5" x14ac:dyDescent="0.25">
      <c r="A1301" s="7"/>
      <c r="B1301" s="7"/>
      <c r="C1301" s="1"/>
      <c r="D1301" s="1"/>
      <c r="E1301" s="1"/>
    </row>
    <row r="1302" spans="1:5" x14ac:dyDescent="0.25">
      <c r="A1302" s="7"/>
      <c r="B1302" s="7"/>
      <c r="C1302" s="1"/>
      <c r="D1302" s="1"/>
      <c r="E1302" s="1"/>
    </row>
    <row r="1303" spans="1:5" x14ac:dyDescent="0.25">
      <c r="A1303" s="7"/>
      <c r="B1303" s="7"/>
      <c r="C1303" s="1"/>
      <c r="D1303" s="1"/>
      <c r="E1303" s="1"/>
    </row>
    <row r="1304" spans="1:5" x14ac:dyDescent="0.25">
      <c r="A1304" s="7"/>
      <c r="B1304" s="7"/>
      <c r="C1304" s="1"/>
      <c r="D1304" s="1"/>
      <c r="E1304" s="1"/>
    </row>
    <row r="1305" spans="1:5" x14ac:dyDescent="0.25">
      <c r="A1305" s="7"/>
      <c r="B1305" s="7"/>
      <c r="C1305" s="1"/>
      <c r="D1305" s="1"/>
      <c r="E1305" s="1"/>
    </row>
    <row r="1306" spans="1:5" x14ac:dyDescent="0.25">
      <c r="A1306" s="7"/>
      <c r="B1306" s="7"/>
      <c r="C1306" s="1"/>
      <c r="D1306" s="1"/>
      <c r="E1306" s="1"/>
    </row>
    <row r="1307" spans="1:5" x14ac:dyDescent="0.25">
      <c r="A1307" s="7"/>
      <c r="B1307" s="7"/>
      <c r="C1307" s="1"/>
      <c r="D1307" s="1"/>
      <c r="E1307" s="1"/>
    </row>
    <row r="1308" spans="1:5" x14ac:dyDescent="0.25">
      <c r="A1308" s="7"/>
      <c r="B1308" s="7"/>
      <c r="C1308" s="1"/>
      <c r="D1308" s="1"/>
      <c r="E1308" s="1"/>
    </row>
    <row r="1309" spans="1:5" x14ac:dyDescent="0.25">
      <c r="A1309" s="7"/>
      <c r="B1309" s="7"/>
      <c r="C1309" s="1"/>
      <c r="D1309" s="1"/>
      <c r="E1309" s="1"/>
    </row>
    <row r="1310" spans="1:5" x14ac:dyDescent="0.25">
      <c r="A1310" s="7"/>
      <c r="B1310" s="7"/>
      <c r="C1310" s="1"/>
      <c r="D1310" s="1"/>
      <c r="E1310" s="1"/>
    </row>
    <row r="1311" spans="1:5" x14ac:dyDescent="0.25">
      <c r="A1311" s="7"/>
      <c r="B1311" s="7"/>
      <c r="C1311" s="1"/>
      <c r="D1311" s="1"/>
      <c r="E1311" s="1"/>
    </row>
    <row r="1312" spans="1:5" x14ac:dyDescent="0.25">
      <c r="A1312" s="7"/>
      <c r="B1312" s="7"/>
      <c r="C1312" s="1"/>
      <c r="D1312" s="1"/>
      <c r="E1312" s="1"/>
    </row>
    <row r="1313" spans="1:5" x14ac:dyDescent="0.25">
      <c r="A1313" s="7"/>
      <c r="B1313" s="7"/>
      <c r="C1313" s="1"/>
      <c r="D1313" s="1"/>
      <c r="E1313" s="1"/>
    </row>
    <row r="1314" spans="1:5" x14ac:dyDescent="0.25">
      <c r="A1314" s="7"/>
      <c r="B1314" s="7"/>
      <c r="C1314" s="1"/>
      <c r="D1314" s="1"/>
      <c r="E1314" s="1"/>
    </row>
    <row r="1315" spans="1:5" x14ac:dyDescent="0.25">
      <c r="A1315" s="7"/>
      <c r="B1315" s="7"/>
      <c r="C1315" s="1"/>
      <c r="D1315" s="1"/>
      <c r="E1315" s="1"/>
    </row>
    <row r="1316" spans="1:5" x14ac:dyDescent="0.25">
      <c r="A1316" s="7"/>
      <c r="B1316" s="7"/>
      <c r="C1316" s="1"/>
      <c r="D1316" s="1"/>
      <c r="E1316" s="1"/>
    </row>
    <row r="1317" spans="1:5" x14ac:dyDescent="0.25">
      <c r="A1317" s="7"/>
      <c r="B1317" s="7"/>
      <c r="C1317" s="1"/>
      <c r="D1317" s="1"/>
      <c r="E1317" s="1"/>
    </row>
    <row r="1318" spans="1:5" x14ac:dyDescent="0.25">
      <c r="A1318" s="7"/>
      <c r="B1318" s="7"/>
      <c r="C1318" s="1"/>
      <c r="D1318" s="1"/>
      <c r="E1318" s="1"/>
    </row>
    <row r="1319" spans="1:5" x14ac:dyDescent="0.25">
      <c r="A1319" s="7"/>
      <c r="B1319" s="7"/>
      <c r="C1319" s="1"/>
      <c r="D1319" s="1"/>
      <c r="E1319" s="1"/>
    </row>
    <row r="1320" spans="1:5" x14ac:dyDescent="0.25">
      <c r="A1320" s="1"/>
      <c r="B1320" s="1"/>
      <c r="C1320" s="1"/>
      <c r="D1320" s="1"/>
      <c r="E1320" s="1"/>
    </row>
    <row r="1321" spans="1:5" x14ac:dyDescent="0.25">
      <c r="A1321" s="1"/>
      <c r="B1321" s="6"/>
      <c r="C1321" s="1"/>
      <c r="D1321" s="1"/>
      <c r="E1321" s="1"/>
    </row>
  </sheetData>
  <mergeCells count="13">
    <mergeCell ref="L94:L95"/>
    <mergeCell ref="C94:E94"/>
    <mergeCell ref="F94:H94"/>
    <mergeCell ref="I94:K94"/>
    <mergeCell ref="J2:J3"/>
    <mergeCell ref="K2:K3"/>
    <mergeCell ref="L2:L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Литвиненко</dc:creator>
  <cp:lastModifiedBy>Елена В. Литвиненко</cp:lastModifiedBy>
  <dcterms:created xsi:type="dcterms:W3CDTF">2024-12-11T05:03:16Z</dcterms:created>
  <dcterms:modified xsi:type="dcterms:W3CDTF">2024-12-11T06:20:54Z</dcterms:modified>
</cp:coreProperties>
</file>